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341" windowWidth="12000" windowHeight="5865" tabRatio="601" activeTab="1"/>
  </bookViews>
  <sheets>
    <sheet name="statisztika" sheetId="1" r:id="rId1"/>
    <sheet name="Vegy.Géptan" sheetId="2" r:id="rId2"/>
  </sheets>
  <definedNames>
    <definedName name="_xlnm.Print_Titles" localSheetId="1">'Vegy.Géptan'!$1:$1</definedName>
  </definedNames>
  <calcPr fullCalcOnLoad="1"/>
</workbook>
</file>

<file path=xl/sharedStrings.xml><?xml version="1.0" encoding="utf-8"?>
<sst xmlns="http://schemas.openxmlformats.org/spreadsheetml/2006/main" count="376" uniqueCount="153">
  <si>
    <t>HF-1</t>
  </si>
  <si>
    <t>HF-2</t>
  </si>
  <si>
    <t>HF-3</t>
  </si>
  <si>
    <t>HF-4</t>
  </si>
  <si>
    <t>HF-5</t>
  </si>
  <si>
    <t>Mér-1</t>
  </si>
  <si>
    <t>Mér-2</t>
  </si>
  <si>
    <t>Mér-3</t>
  </si>
  <si>
    <t>Mér-4</t>
  </si>
  <si>
    <t>Mér-5</t>
  </si>
  <si>
    <t>Mér-6</t>
  </si>
  <si>
    <t>ebből</t>
  </si>
  <si>
    <t>keresztfév</t>
  </si>
  <si>
    <t>Vizsgázhat:</t>
  </si>
  <si>
    <t>Vizsgázott:</t>
  </si>
  <si>
    <t>ebből érvényes:</t>
  </si>
  <si>
    <t>átlag</t>
  </si>
  <si>
    <t>Jeles</t>
  </si>
  <si>
    <t>Jó</t>
  </si>
  <si>
    <t>Közepes</t>
  </si>
  <si>
    <t>Elégséges</t>
  </si>
  <si>
    <t>Elégtelen</t>
  </si>
  <si>
    <t>átlag:</t>
  </si>
  <si>
    <t>S.</t>
  </si>
  <si>
    <t>Mszám</t>
  </si>
  <si>
    <t>Ford.szám</t>
  </si>
  <si>
    <t>Nyomás</t>
  </si>
  <si>
    <t>Megjegyzés</t>
  </si>
  <si>
    <t>Elfogadott feladat:</t>
  </si>
  <si>
    <t>Beadott feladat:</t>
  </si>
  <si>
    <t>Visszaadott feladat:</t>
  </si>
  <si>
    <t>ZH</t>
  </si>
  <si>
    <t>Értékelés zárthelyi alapján</t>
  </si>
  <si>
    <t xml:space="preserve">Értékelés jegyzőkönyvek alapján </t>
  </si>
  <si>
    <t>zh-pontszám</t>
  </si>
  <si>
    <t>Mérések értékelése</t>
  </si>
  <si>
    <t xml:space="preserve">Térf.áram </t>
  </si>
  <si>
    <t>Csővezeték</t>
  </si>
  <si>
    <t>Ventilátor</t>
  </si>
  <si>
    <t>Porozitás</t>
  </si>
  <si>
    <t>Szemcse-eloszlás</t>
  </si>
  <si>
    <t>Aláírás megszerzése (vizsgára bocsáthatóság)</t>
  </si>
  <si>
    <r>
      <t xml:space="preserve">Név              </t>
    </r>
    <r>
      <rPr>
        <sz val="9"/>
        <color indexed="8"/>
        <rFont val="Arial"/>
        <family val="2"/>
      </rPr>
      <t xml:space="preserve">(Mérések értékelése:         </t>
    </r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: elfogadva, </t>
    </r>
    <r>
      <rPr>
        <b/>
        <sz val="9"/>
        <color indexed="8"/>
        <rFont val="Arial"/>
        <family val="2"/>
      </rPr>
      <t>0</t>
    </r>
    <r>
      <rPr>
        <sz val="9"/>
        <color indexed="8"/>
        <rFont val="Arial"/>
        <family val="2"/>
      </rPr>
      <t>: nem elf.)</t>
    </r>
  </si>
  <si>
    <t>pótZH</t>
  </si>
  <si>
    <t xml:space="preserve">PÓT-pótZH </t>
  </si>
  <si>
    <t>órai munka, zh pontszám és mérések</t>
  </si>
  <si>
    <t>Adorján Hanna</t>
  </si>
  <si>
    <t>Balázs Péter</t>
  </si>
  <si>
    <t>Bandi Éva Eszter</t>
  </si>
  <si>
    <t>Bárány Péter</t>
  </si>
  <si>
    <t>Bede Karolina</t>
  </si>
  <si>
    <t>Brozsó Beáta</t>
  </si>
  <si>
    <t>Bucsella Blanka</t>
  </si>
  <si>
    <t>Buday Katalin Judit</t>
  </si>
  <si>
    <t>Buzási Attila</t>
  </si>
  <si>
    <t>Czakó Péter</t>
  </si>
  <si>
    <t>Csabai Réka</t>
  </si>
  <si>
    <t>Cserpán Melinda</t>
  </si>
  <si>
    <t>Dobos Éva</t>
  </si>
  <si>
    <t>Dzsotján Dániel</t>
  </si>
  <si>
    <t>Erős Máté</t>
  </si>
  <si>
    <t>Fábrics Tamás Márton</t>
  </si>
  <si>
    <t>Faragó Zoltán</t>
  </si>
  <si>
    <t>Faragó Ádám</t>
  </si>
  <si>
    <t>Fehér Anikó</t>
  </si>
  <si>
    <t>Fodor Melinda</t>
  </si>
  <si>
    <t>Fórizs Balázs</t>
  </si>
  <si>
    <t>Frankó Balázs</t>
  </si>
  <si>
    <t>Gál Johanna</t>
  </si>
  <si>
    <t>Gálai Márton</t>
  </si>
  <si>
    <t>Gróf Renáta Kata</t>
  </si>
  <si>
    <t>Györki Darinka</t>
  </si>
  <si>
    <t>Hegedűs Gábor</t>
  </si>
  <si>
    <t>Herold Zoltán</t>
  </si>
  <si>
    <t>Hochstein Tibor</t>
  </si>
  <si>
    <t>Hontvári Dorina</t>
  </si>
  <si>
    <t>Horváth Balázs</t>
  </si>
  <si>
    <t>Huszár Gyula András</t>
  </si>
  <si>
    <t>Juhász Daniella</t>
  </si>
  <si>
    <t>Kalász Judit</t>
  </si>
  <si>
    <t>Kapin Éva</t>
  </si>
  <si>
    <t>Kapros Anita</t>
  </si>
  <si>
    <t>Kelemen Orsolya</t>
  </si>
  <si>
    <t>Kemendy Tímea</t>
  </si>
  <si>
    <t>Kirschner Gyöngyi</t>
  </si>
  <si>
    <t>Kiss Violetta</t>
  </si>
  <si>
    <t>Kiss Ádám Ferenc</t>
  </si>
  <si>
    <t>Kiss Blanka</t>
  </si>
  <si>
    <t>Kiss Zoltán Gábor</t>
  </si>
  <si>
    <t>Kiss Elek Zoltán</t>
  </si>
  <si>
    <t>Kocsó Tímea</t>
  </si>
  <si>
    <t>Kovács Tímea</t>
  </si>
  <si>
    <t>Kovács Klaudia</t>
  </si>
  <si>
    <t>Kovács Viktor</t>
  </si>
  <si>
    <t>Kovács Krisztián</t>
  </si>
  <si>
    <t>Kukucska Tamás</t>
  </si>
  <si>
    <t>Kuti Dávid</t>
  </si>
  <si>
    <t>László Csilla</t>
  </si>
  <si>
    <t>Laza György Károly</t>
  </si>
  <si>
    <t>Link Zoltán</t>
  </si>
  <si>
    <t>Mikó-Baráth István</t>
  </si>
  <si>
    <t>Mohos Norbert</t>
  </si>
  <si>
    <t>Molnár Kristóf</t>
  </si>
  <si>
    <t>Nagy Tímea</t>
  </si>
  <si>
    <t>Németh Viktória</t>
  </si>
  <si>
    <t>Nyakas Anett</t>
  </si>
  <si>
    <t>Őri Róbert</t>
  </si>
  <si>
    <t>Pajkos Mátyás</t>
  </si>
  <si>
    <t>Péter Zsófia</t>
  </si>
  <si>
    <t>Rácz Petra Anna</t>
  </si>
  <si>
    <t>Rafaj János Máté</t>
  </si>
  <si>
    <t>Regős Krisztina</t>
  </si>
  <si>
    <t>Rohonczi Tamás</t>
  </si>
  <si>
    <t>Sepsei Gábor</t>
  </si>
  <si>
    <t>Szabadi Nóra</t>
  </si>
  <si>
    <t>Szabó Orsolya</t>
  </si>
  <si>
    <t>Szabó Tibor Miklós</t>
  </si>
  <si>
    <t>Szakács-Simon Zselyke</t>
  </si>
  <si>
    <t>Szaládi Krisztina</t>
  </si>
  <si>
    <t>Szilágyi Csilla</t>
  </si>
  <si>
    <t>Szoták Anna</t>
  </si>
  <si>
    <t>Takács Réka</t>
  </si>
  <si>
    <t>Tamás Ákos</t>
  </si>
  <si>
    <t>Tóth Mihály</t>
  </si>
  <si>
    <t>Tóth Katalin</t>
  </si>
  <si>
    <t>Tóth-Buzder Eszter</t>
  </si>
  <si>
    <t>Ujaczki Éva</t>
  </si>
  <si>
    <t>Ulrich Mónika</t>
  </si>
  <si>
    <t>Vágó Gergely</t>
  </si>
  <si>
    <t>Varga Noémi Krisztina</t>
  </si>
  <si>
    <t>Varga Ágnes Nóra</t>
  </si>
  <si>
    <t>Varga Bozsana</t>
  </si>
  <si>
    <t>Vasas Enikő</t>
  </si>
  <si>
    <t>Végh Tamás</t>
  </si>
  <si>
    <t>Veres Noémi</t>
  </si>
  <si>
    <t>Vincze Tímea</t>
  </si>
  <si>
    <t>Weier Tibor</t>
  </si>
  <si>
    <t>Wolf Andrea</t>
  </si>
  <si>
    <t>Yu Wei</t>
  </si>
  <si>
    <r>
      <t xml:space="preserve">Vásárhelyi Viktor </t>
    </r>
    <r>
      <rPr>
        <sz val="8"/>
        <color indexed="8"/>
        <rFont val="Arial"/>
        <family val="2"/>
      </rPr>
      <t>Sándor</t>
    </r>
  </si>
  <si>
    <t>HésK-csop 98-ból 56</t>
  </si>
  <si>
    <t>KeSzeCsü105-ből 65</t>
  </si>
  <si>
    <t>Db.:</t>
  </si>
  <si>
    <t>Átlagpont:</t>
  </si>
  <si>
    <t>gy.v.</t>
  </si>
  <si>
    <r>
      <t>Rajzórai munka:</t>
    </r>
    <r>
      <rPr>
        <sz val="9"/>
        <color indexed="8"/>
        <rFont val="Arial"/>
        <family val="2"/>
      </rPr>
      <t>"1" OK, "0" hiány</t>
    </r>
  </si>
  <si>
    <r>
      <t xml:space="preserve">Gyöngyösi </t>
    </r>
    <r>
      <rPr>
        <sz val="8"/>
        <color indexed="8"/>
        <rFont val="Arial"/>
        <family val="2"/>
      </rPr>
      <t>Balázs Richárd</t>
    </r>
  </si>
  <si>
    <t>aláírás</t>
  </si>
  <si>
    <t>előző évről</t>
  </si>
  <si>
    <t>ok</t>
  </si>
  <si>
    <t>előző évről06t</t>
  </si>
  <si>
    <t xml:space="preserve">ok </t>
  </si>
  <si>
    <t>zzz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</si>
</sst>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textRotation="90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textRotation="90"/>
    </xf>
    <xf numFmtId="0" fontId="5" fillId="3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textRotation="90"/>
    </xf>
    <xf numFmtId="0" fontId="5" fillId="0" borderId="18" xfId="0" applyFont="1" applyFill="1" applyBorder="1" applyAlignment="1">
      <alignment horizontal="center" textRotation="90"/>
    </xf>
    <xf numFmtId="0" fontId="5" fillId="3" borderId="18" xfId="0" applyFont="1" applyFill="1" applyBorder="1" applyAlignment="1">
      <alignment horizontal="center" textRotation="90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textRotation="90"/>
    </xf>
    <xf numFmtId="0" fontId="5" fillId="2" borderId="19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 wrapText="1"/>
    </xf>
    <xf numFmtId="0" fontId="5" fillId="4" borderId="16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4" borderId="8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9" fontId="5" fillId="0" borderId="2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 textRotation="90" wrapText="1"/>
    </xf>
    <xf numFmtId="0" fontId="12" fillId="4" borderId="2" xfId="0" applyFont="1" applyFill="1" applyBorder="1" applyAlignment="1">
      <alignment horizontal="center" vertical="center" textRotation="90" wrapText="1"/>
    </xf>
    <xf numFmtId="10" fontId="8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882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statisztika!$A$3:$A$7</c:f>
              <c:strCache/>
            </c:strRef>
          </c:cat>
          <c:val>
            <c:numRef>
              <c:f>statisztika!$B$3:$B$7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301081"/>
        <c:axId val="62383138"/>
      </c:barChart>
      <c:catAx>
        <c:axId val="29301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83138"/>
        <c:crosses val="autoZero"/>
        <c:auto val="0"/>
        <c:lblOffset val="100"/>
        <c:noMultiLvlLbl val="0"/>
      </c:catAx>
      <c:valAx>
        <c:axId val="62383138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010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vizsgaeredmények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6075"/>
          <c:w val="0.911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statisztika!$A$22:$A$26</c:f>
              <c:strCache/>
            </c:strRef>
          </c:cat>
          <c:val>
            <c:numRef>
              <c:f>statisztika!$B$22:$B$26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577331"/>
        <c:axId val="19869388"/>
      </c:barChart>
      <c:catAx>
        <c:axId val="24577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869388"/>
        <c:crosses val="autoZero"/>
        <c:auto val="0"/>
        <c:lblOffset val="100"/>
        <c:noMultiLvlLbl val="0"/>
      </c:catAx>
      <c:valAx>
        <c:axId val="19869388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7733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Beadott jkv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9125"/>
          <c:w val="0.9387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statisztika!$A$9:$A$14</c:f>
              <c:strCache/>
            </c:strRef>
          </c:cat>
          <c:val>
            <c:numRef>
              <c:f>statisztika!$B$9:$B$14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4606765"/>
        <c:axId val="65916566"/>
      </c:barChart>
      <c:catAx>
        <c:axId val="44606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16566"/>
        <c:crosses val="autoZero"/>
        <c:auto val="0"/>
        <c:lblOffset val="100"/>
        <c:noMultiLvlLbl val="0"/>
      </c:catAx>
      <c:valAx>
        <c:axId val="6591656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06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28575</xdr:rowOff>
    </xdr:from>
    <xdr:to>
      <xdr:col>8</xdr:col>
      <xdr:colOff>381000</xdr:colOff>
      <xdr:row>10</xdr:row>
      <xdr:rowOff>57150</xdr:rowOff>
    </xdr:to>
    <xdr:graphicFrame>
      <xdr:nvGraphicFramePr>
        <xdr:cNvPr id="1" name="Chart 1"/>
        <xdr:cNvGraphicFramePr/>
      </xdr:nvGraphicFramePr>
      <xdr:xfrm>
        <a:off x="2324100" y="190500"/>
        <a:ext cx="3190875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6</xdr:row>
      <xdr:rowOff>95250</xdr:rowOff>
    </xdr:from>
    <xdr:to>
      <xdr:col>13</xdr:col>
      <xdr:colOff>533400</xdr:colOff>
      <xdr:row>21</xdr:row>
      <xdr:rowOff>123825</xdr:rowOff>
    </xdr:to>
    <xdr:graphicFrame>
      <xdr:nvGraphicFramePr>
        <xdr:cNvPr id="2" name="Chart 4"/>
        <xdr:cNvGraphicFramePr/>
      </xdr:nvGraphicFramePr>
      <xdr:xfrm>
        <a:off x="5686425" y="1066800"/>
        <a:ext cx="30289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12</xdr:row>
      <xdr:rowOff>0</xdr:rowOff>
    </xdr:from>
    <xdr:to>
      <xdr:col>8</xdr:col>
      <xdr:colOff>400050</xdr:colOff>
      <xdr:row>24</xdr:row>
      <xdr:rowOff>123825</xdr:rowOff>
    </xdr:to>
    <xdr:graphicFrame>
      <xdr:nvGraphicFramePr>
        <xdr:cNvPr id="3" name="Chart 5"/>
        <xdr:cNvGraphicFramePr/>
      </xdr:nvGraphicFramePr>
      <xdr:xfrm>
        <a:off x="2333625" y="1943100"/>
        <a:ext cx="32004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8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</cols>
  <sheetData>
    <row r="3" spans="1:2" ht="12.75">
      <c r="A3" t="s">
        <v>0</v>
      </c>
      <c r="B3" t="e">
        <f>'Vegy.Géptan'!#REF!</f>
        <v>#REF!</v>
      </c>
    </row>
    <row r="4" spans="1:2" ht="12.75">
      <c r="A4" t="s">
        <v>1</v>
      </c>
      <c r="B4" t="e">
        <f>'Vegy.Géptan'!#REF!</f>
        <v>#REF!</v>
      </c>
    </row>
    <row r="5" spans="1:2" ht="12.75">
      <c r="A5" t="s">
        <v>2</v>
      </c>
      <c r="B5" t="e">
        <f>'Vegy.Géptan'!#REF!</f>
        <v>#REF!</v>
      </c>
    </row>
    <row r="6" spans="1:2" ht="12.75">
      <c r="A6" t="s">
        <v>3</v>
      </c>
      <c r="B6" t="e">
        <f>'Vegy.Géptan'!#REF!</f>
        <v>#REF!</v>
      </c>
    </row>
    <row r="7" spans="1:2" ht="12.75">
      <c r="A7" t="s">
        <v>4</v>
      </c>
      <c r="B7" t="e">
        <f>'Vegy.Géptan'!#REF!</f>
        <v>#REF!</v>
      </c>
    </row>
    <row r="9" spans="1:2" ht="12.75">
      <c r="A9" t="s">
        <v>5</v>
      </c>
      <c r="B9" t="e">
        <f>'Vegy.Géptan'!#REF!</f>
        <v>#REF!</v>
      </c>
    </row>
    <row r="10" spans="1:2" ht="12.75">
      <c r="A10" t="s">
        <v>6</v>
      </c>
      <c r="B10" t="e">
        <f>'Vegy.Géptan'!#REF!</f>
        <v>#REF!</v>
      </c>
    </row>
    <row r="11" spans="1:2" ht="12.75">
      <c r="A11" t="s">
        <v>7</v>
      </c>
      <c r="B11" t="e">
        <f>'Vegy.Géptan'!#REF!</f>
        <v>#REF!</v>
      </c>
    </row>
    <row r="12" spans="1:2" ht="12.75">
      <c r="A12" t="s">
        <v>8</v>
      </c>
      <c r="B12" t="e">
        <f>'Vegy.Géptan'!#REF!</f>
        <v>#REF!</v>
      </c>
    </row>
    <row r="13" spans="1:2" ht="12.75">
      <c r="A13" t="s">
        <v>9</v>
      </c>
      <c r="B13" t="e">
        <f>'Vegy.Géptan'!#REF!</f>
        <v>#REF!</v>
      </c>
    </row>
    <row r="14" spans="1:2" ht="12.75">
      <c r="A14" t="s">
        <v>10</v>
      </c>
      <c r="B14" t="e">
        <f>'Vegy.Géptan'!#REF!</f>
        <v>#REF!</v>
      </c>
    </row>
    <row r="15" spans="2:3" ht="12.75">
      <c r="B15" s="4" t="s">
        <v>11</v>
      </c>
      <c r="C15" t="s">
        <v>12</v>
      </c>
    </row>
    <row r="16" spans="1:3" ht="12.75">
      <c r="A16" s="1" t="s">
        <v>13</v>
      </c>
      <c r="B16" s="1" t="e">
        <f>'Vegy.Géptan'!#REF!</f>
        <v>#REF!</v>
      </c>
      <c r="C16" s="1">
        <v>9</v>
      </c>
    </row>
    <row r="17" spans="1:3" ht="12.75">
      <c r="A17" t="s">
        <v>14</v>
      </c>
      <c r="B17" s="1" t="e">
        <f>'Vegy.Géptan'!#REF!</f>
        <v>#REF!</v>
      </c>
      <c r="C17">
        <v>0</v>
      </c>
    </row>
    <row r="18" spans="1:3" ht="12.75">
      <c r="A18" t="s">
        <v>15</v>
      </c>
      <c r="B18" s="1" t="e">
        <f>'Vegy.Géptan'!#REF!</f>
        <v>#REF!</v>
      </c>
      <c r="C18">
        <v>0</v>
      </c>
    </row>
    <row r="19" spans="1:3" ht="12.75">
      <c r="A19" s="1" t="s">
        <v>16</v>
      </c>
      <c r="B19" s="2" t="e">
        <f>'Vegy.Géptan'!#REF!</f>
        <v>#REF!</v>
      </c>
      <c r="C19" s="3"/>
    </row>
    <row r="22" spans="1:3" ht="12.75">
      <c r="A22" t="s">
        <v>17</v>
      </c>
      <c r="B22" s="1" t="e">
        <f>'Vegy.Géptan'!#REF!</f>
        <v>#REF!</v>
      </c>
      <c r="C22">
        <v>0</v>
      </c>
    </row>
    <row r="23" spans="1:3" ht="12.75">
      <c r="A23" t="s">
        <v>18</v>
      </c>
      <c r="B23" s="1" t="e">
        <f>'Vegy.Géptan'!#REF!</f>
        <v>#REF!</v>
      </c>
      <c r="C23">
        <v>0</v>
      </c>
    </row>
    <row r="24" spans="1:3" ht="12.75">
      <c r="A24" t="s">
        <v>19</v>
      </c>
      <c r="B24" s="1" t="e">
        <f>'Vegy.Géptan'!#REF!</f>
        <v>#REF!</v>
      </c>
      <c r="C24">
        <v>0</v>
      </c>
    </row>
    <row r="25" spans="1:3" ht="12.75">
      <c r="A25" t="s">
        <v>20</v>
      </c>
      <c r="B25" s="1" t="e">
        <f>'Vegy.Géptan'!#REF!</f>
        <v>#REF!</v>
      </c>
      <c r="C25">
        <v>0</v>
      </c>
    </row>
    <row r="26" spans="1:3" ht="12.75">
      <c r="A26" t="s">
        <v>21</v>
      </c>
      <c r="B26" s="1" t="e">
        <f>'Vegy.Géptan'!#REF!</f>
        <v>#REF!</v>
      </c>
      <c r="C26">
        <v>0</v>
      </c>
    </row>
    <row r="27" spans="1:3" ht="12.75">
      <c r="A27" s="5" t="s">
        <v>14</v>
      </c>
      <c r="B27" s="5" t="e">
        <f>SUM(B22:B26)</f>
        <v>#REF!</v>
      </c>
      <c r="C27" s="5">
        <f>SUM(C22:C26)</f>
        <v>0</v>
      </c>
    </row>
    <row r="28" spans="1:2" ht="12.75">
      <c r="A28" t="s">
        <v>22</v>
      </c>
      <c r="B28" s="6" t="e">
        <f>(B22*5+B23*4+B24*3+B25*2+B26*1)/B27</f>
        <v>#REF!</v>
      </c>
    </row>
  </sheetData>
  <printOptions/>
  <pageMargins left="0.38" right="0.36" top="1" bottom="1" header="0.5" footer="0.5"/>
  <pageSetup horizontalDpi="360" verticalDpi="360" orientation="landscape" paperSize="9" r:id="rId2"/>
  <headerFooter alignWithMargins="0">
    <oddHeader>&amp;C&amp;A</oddHeader>
    <oddFooter>&amp;C&amp;P. oldal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6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3" sqref="B53"/>
    </sheetView>
  </sheetViews>
  <sheetFormatPr defaultColWidth="9.140625" defaultRowHeight="12.75"/>
  <cols>
    <col min="1" max="1" width="4.140625" style="11" bestFit="1" customWidth="1"/>
    <col min="2" max="2" width="21.00390625" style="52" customWidth="1"/>
    <col min="3" max="3" width="5.421875" style="10" customWidth="1"/>
    <col min="4" max="4" width="6.00390625" style="10" customWidth="1"/>
    <col min="5" max="5" width="5.7109375" style="10" customWidth="1"/>
    <col min="6" max="6" width="8.57421875" style="29" hidden="1" customWidth="1"/>
    <col min="7" max="7" width="7.421875" style="10" customWidth="1"/>
    <col min="8" max="8" width="5.421875" style="10" customWidth="1"/>
    <col min="9" max="9" width="5.57421875" style="10" customWidth="1"/>
    <col min="10" max="10" width="5.421875" style="25" customWidth="1"/>
    <col min="11" max="11" width="5.00390625" style="26" customWidth="1"/>
    <col min="12" max="12" width="4.7109375" style="10" customWidth="1"/>
    <col min="13" max="13" width="4.7109375" style="27" customWidth="1"/>
    <col min="14" max="14" width="5.00390625" style="27" customWidth="1"/>
    <col min="15" max="15" width="6.57421875" style="12" hidden="1" customWidth="1"/>
    <col min="16" max="16" width="9.00390625" style="12" hidden="1" customWidth="1"/>
    <col min="17" max="17" width="9.57421875" style="31" customWidth="1"/>
    <col min="18" max="18" width="8.7109375" style="59" customWidth="1"/>
    <col min="19" max="19" width="9.57421875" style="30" hidden="1" customWidth="1"/>
    <col min="20" max="20" width="9.8515625" style="27" customWidth="1"/>
    <col min="21" max="21" width="13.140625" style="18" customWidth="1"/>
    <col min="22" max="16384" width="9.140625" style="9" customWidth="1"/>
  </cols>
  <sheetData>
    <row r="1" spans="1:22" s="8" customFormat="1" ht="63.75" customHeight="1">
      <c r="A1" s="41" t="s">
        <v>23</v>
      </c>
      <c r="B1" s="42" t="s">
        <v>42</v>
      </c>
      <c r="C1" s="54" t="s">
        <v>31</v>
      </c>
      <c r="D1" s="55" t="s">
        <v>43</v>
      </c>
      <c r="E1" s="56" t="s">
        <v>44</v>
      </c>
      <c r="F1" s="57" t="s">
        <v>34</v>
      </c>
      <c r="G1" s="58" t="s">
        <v>32</v>
      </c>
      <c r="H1" s="43" t="s">
        <v>25</v>
      </c>
      <c r="I1" s="44" t="s">
        <v>26</v>
      </c>
      <c r="J1" s="45" t="s">
        <v>36</v>
      </c>
      <c r="K1" s="45" t="s">
        <v>37</v>
      </c>
      <c r="L1" s="44" t="s">
        <v>38</v>
      </c>
      <c r="M1" s="44" t="s">
        <v>39</v>
      </c>
      <c r="N1" s="46" t="s">
        <v>40</v>
      </c>
      <c r="O1" s="47" t="s">
        <v>24</v>
      </c>
      <c r="P1" s="48" t="s">
        <v>35</v>
      </c>
      <c r="Q1" s="58" t="s">
        <v>33</v>
      </c>
      <c r="R1" s="70" t="s">
        <v>145</v>
      </c>
      <c r="S1" s="71" t="s">
        <v>45</v>
      </c>
      <c r="T1" s="49" t="s">
        <v>41</v>
      </c>
      <c r="U1" s="41" t="s">
        <v>27</v>
      </c>
      <c r="V1" s="41" t="s">
        <v>144</v>
      </c>
    </row>
    <row r="2" spans="1:22" ht="12.75">
      <c r="A2" s="32">
        <v>1</v>
      </c>
      <c r="B2" s="69" t="s">
        <v>46</v>
      </c>
      <c r="C2" s="33"/>
      <c r="D2" s="34"/>
      <c r="E2" s="35"/>
      <c r="F2" s="36" t="b">
        <f aca="true" t="shared" si="0" ref="F2:F33">OR(C2&gt;49,D2&gt;49,E2&gt;49)</f>
        <v>0</v>
      </c>
      <c r="G2" s="37" t="s">
        <v>149</v>
      </c>
      <c r="H2" s="65">
        <v>1</v>
      </c>
      <c r="I2" s="65">
        <v>1</v>
      </c>
      <c r="J2" s="65">
        <v>1</v>
      </c>
      <c r="K2" s="65">
        <v>1</v>
      </c>
      <c r="L2" s="65">
        <v>1</v>
      </c>
      <c r="M2" s="65">
        <v>1</v>
      </c>
      <c r="N2" s="65">
        <v>1</v>
      </c>
      <c r="O2" s="38">
        <f aca="true" t="shared" si="1" ref="O2:O33">COUNTIF(H2:N2,"=1")</f>
        <v>7</v>
      </c>
      <c r="P2" s="39" t="b">
        <f aca="true" t="shared" si="2" ref="P2:P33">AND(O2=7)</f>
        <v>1</v>
      </c>
      <c r="Q2" s="32" t="str">
        <f aca="true" t="shared" si="3" ref="Q2:Q33">IF(P2=FALSE,"hiány","OK")</f>
        <v>OK</v>
      </c>
      <c r="R2" s="37">
        <v>1</v>
      </c>
      <c r="S2" s="36" t="b">
        <f aca="true" t="shared" si="4" ref="S2:S33">AND(G2="ok",Q2="ok",R2=1)</f>
        <v>1</v>
      </c>
      <c r="T2" s="50" t="s">
        <v>147</v>
      </c>
      <c r="U2" s="40" t="s">
        <v>148</v>
      </c>
      <c r="V2" s="32"/>
    </row>
    <row r="3" spans="1:22" ht="12.75">
      <c r="A3" s="7">
        <v>2</v>
      </c>
      <c r="B3" s="60" t="s">
        <v>47</v>
      </c>
      <c r="C3" s="14"/>
      <c r="D3" s="13"/>
      <c r="E3" s="15"/>
      <c r="F3" s="36" t="b">
        <f t="shared" si="0"/>
        <v>0</v>
      </c>
      <c r="G3" s="21" t="s">
        <v>149</v>
      </c>
      <c r="H3" s="65">
        <v>1</v>
      </c>
      <c r="I3" s="65">
        <v>1</v>
      </c>
      <c r="J3" s="65">
        <v>1</v>
      </c>
      <c r="K3" s="65">
        <v>1</v>
      </c>
      <c r="L3" s="65">
        <v>1</v>
      </c>
      <c r="M3" s="65">
        <v>1</v>
      </c>
      <c r="N3" s="65">
        <v>1</v>
      </c>
      <c r="O3" s="38">
        <f t="shared" si="1"/>
        <v>7</v>
      </c>
      <c r="P3" s="39" t="b">
        <f t="shared" si="2"/>
        <v>1</v>
      </c>
      <c r="Q3" s="7" t="str">
        <f t="shared" si="3"/>
        <v>OK</v>
      </c>
      <c r="R3" s="21"/>
      <c r="S3" s="36" t="b">
        <f t="shared" si="4"/>
        <v>0</v>
      </c>
      <c r="T3" s="50" t="s">
        <v>147</v>
      </c>
      <c r="U3" s="40" t="s">
        <v>148</v>
      </c>
      <c r="V3" s="7"/>
    </row>
    <row r="4" spans="1:22" ht="12.75">
      <c r="A4" s="32">
        <v>3</v>
      </c>
      <c r="B4" s="60" t="s">
        <v>48</v>
      </c>
      <c r="C4" s="14">
        <v>26</v>
      </c>
      <c r="D4" s="13">
        <v>57</v>
      </c>
      <c r="E4" s="15"/>
      <c r="F4" s="36" t="b">
        <f t="shared" si="0"/>
        <v>1</v>
      </c>
      <c r="G4" s="21" t="str">
        <f>IF(F4=FALSE,"hiány","OK")</f>
        <v>OK</v>
      </c>
      <c r="H4" s="65">
        <v>1</v>
      </c>
      <c r="I4" s="65">
        <v>1</v>
      </c>
      <c r="J4" s="65">
        <v>1</v>
      </c>
      <c r="K4" s="65">
        <v>1</v>
      </c>
      <c r="L4" s="65">
        <v>1</v>
      </c>
      <c r="M4" s="65">
        <v>1</v>
      </c>
      <c r="N4" s="65">
        <v>1</v>
      </c>
      <c r="O4" s="38">
        <f t="shared" si="1"/>
        <v>7</v>
      </c>
      <c r="P4" s="39" t="b">
        <f t="shared" si="2"/>
        <v>1</v>
      </c>
      <c r="Q4" s="7" t="str">
        <f t="shared" si="3"/>
        <v>OK</v>
      </c>
      <c r="R4" s="21">
        <v>1</v>
      </c>
      <c r="S4" s="36" t="b">
        <f t="shared" si="4"/>
        <v>1</v>
      </c>
      <c r="T4" s="51" t="str">
        <f>IF(S4=FALSE,"nem vizsg","aláírás")</f>
        <v>aláírás</v>
      </c>
      <c r="U4" s="16"/>
      <c r="V4" s="67"/>
    </row>
    <row r="5" spans="1:22" ht="12.75">
      <c r="A5" s="32">
        <v>4</v>
      </c>
      <c r="B5" s="60" t="s">
        <v>49</v>
      </c>
      <c r="C5" s="14"/>
      <c r="D5" s="13"/>
      <c r="E5" s="15"/>
      <c r="F5" s="36" t="b">
        <f t="shared" si="0"/>
        <v>0</v>
      </c>
      <c r="G5" s="21" t="s">
        <v>149</v>
      </c>
      <c r="H5" s="65">
        <v>1</v>
      </c>
      <c r="I5" s="65">
        <v>1</v>
      </c>
      <c r="J5" s="65">
        <v>1</v>
      </c>
      <c r="K5" s="65">
        <v>1</v>
      </c>
      <c r="L5" s="65">
        <v>1</v>
      </c>
      <c r="M5" s="65">
        <v>1</v>
      </c>
      <c r="N5" s="65">
        <v>1</v>
      </c>
      <c r="O5" s="38">
        <f t="shared" si="1"/>
        <v>7</v>
      </c>
      <c r="P5" s="39" t="b">
        <f t="shared" si="2"/>
        <v>1</v>
      </c>
      <c r="Q5" s="7" t="str">
        <f t="shared" si="3"/>
        <v>OK</v>
      </c>
      <c r="R5" s="21"/>
      <c r="S5" s="36" t="b">
        <f t="shared" si="4"/>
        <v>0</v>
      </c>
      <c r="T5" s="51" t="s">
        <v>147</v>
      </c>
      <c r="U5" s="40" t="s">
        <v>148</v>
      </c>
      <c r="V5" s="7"/>
    </row>
    <row r="6" spans="1:22" ht="12.75">
      <c r="A6" s="7">
        <v>5</v>
      </c>
      <c r="B6" s="60" t="s">
        <v>50</v>
      </c>
      <c r="C6" s="14"/>
      <c r="D6" s="13"/>
      <c r="E6" s="15"/>
      <c r="F6" s="36" t="b">
        <f t="shared" si="0"/>
        <v>0</v>
      </c>
      <c r="G6" s="21" t="s">
        <v>149</v>
      </c>
      <c r="H6" s="65">
        <v>1</v>
      </c>
      <c r="I6" s="65">
        <v>1</v>
      </c>
      <c r="J6" s="65">
        <v>1</v>
      </c>
      <c r="K6" s="65">
        <v>1</v>
      </c>
      <c r="L6" s="65">
        <v>1</v>
      </c>
      <c r="M6" s="65">
        <v>1</v>
      </c>
      <c r="N6" s="65">
        <v>1</v>
      </c>
      <c r="O6" s="38">
        <f t="shared" si="1"/>
        <v>7</v>
      </c>
      <c r="P6" s="39" t="b">
        <f t="shared" si="2"/>
        <v>1</v>
      </c>
      <c r="Q6" s="7" t="str">
        <f t="shared" si="3"/>
        <v>OK</v>
      </c>
      <c r="R6" s="21"/>
      <c r="S6" s="36" t="b">
        <f t="shared" si="4"/>
        <v>0</v>
      </c>
      <c r="T6" s="51" t="s">
        <v>147</v>
      </c>
      <c r="U6" s="40" t="s">
        <v>148</v>
      </c>
      <c r="V6" s="67"/>
    </row>
    <row r="7" spans="1:22" ht="12.75">
      <c r="A7" s="32">
        <v>6</v>
      </c>
      <c r="B7" s="60" t="s">
        <v>51</v>
      </c>
      <c r="C7" s="14"/>
      <c r="D7" s="13"/>
      <c r="E7" s="15"/>
      <c r="F7" s="36" t="b">
        <f t="shared" si="0"/>
        <v>0</v>
      </c>
      <c r="G7" s="21" t="s">
        <v>149</v>
      </c>
      <c r="H7" s="65">
        <v>1</v>
      </c>
      <c r="I7" s="65">
        <v>1</v>
      </c>
      <c r="J7" s="65">
        <v>1</v>
      </c>
      <c r="K7" s="65">
        <v>1</v>
      </c>
      <c r="L7" s="65">
        <v>1</v>
      </c>
      <c r="M7" s="65">
        <v>1</v>
      </c>
      <c r="N7" s="65">
        <v>1</v>
      </c>
      <c r="O7" s="38">
        <f t="shared" si="1"/>
        <v>7</v>
      </c>
      <c r="P7" s="39" t="b">
        <f t="shared" si="2"/>
        <v>1</v>
      </c>
      <c r="Q7" s="7" t="str">
        <f t="shared" si="3"/>
        <v>OK</v>
      </c>
      <c r="R7" s="21"/>
      <c r="S7" s="36" t="b">
        <f t="shared" si="4"/>
        <v>0</v>
      </c>
      <c r="T7" s="51" t="s">
        <v>147</v>
      </c>
      <c r="U7" s="40" t="s">
        <v>148</v>
      </c>
      <c r="V7" s="7"/>
    </row>
    <row r="8" spans="1:22" ht="12.75">
      <c r="A8" s="32">
        <v>7</v>
      </c>
      <c r="B8" s="60" t="s">
        <v>52</v>
      </c>
      <c r="C8" s="14"/>
      <c r="D8" s="13"/>
      <c r="E8" s="15"/>
      <c r="F8" s="36" t="b">
        <f t="shared" si="0"/>
        <v>0</v>
      </c>
      <c r="G8" s="21" t="s">
        <v>149</v>
      </c>
      <c r="H8" s="65">
        <v>1</v>
      </c>
      <c r="I8" s="65">
        <v>1</v>
      </c>
      <c r="J8" s="65">
        <v>1</v>
      </c>
      <c r="K8" s="65">
        <v>1</v>
      </c>
      <c r="L8" s="65">
        <v>1</v>
      </c>
      <c r="M8" s="65">
        <v>1</v>
      </c>
      <c r="N8" s="65">
        <v>1</v>
      </c>
      <c r="O8" s="38">
        <f t="shared" si="1"/>
        <v>7</v>
      </c>
      <c r="P8" s="39" t="b">
        <f t="shared" si="2"/>
        <v>1</v>
      </c>
      <c r="Q8" s="7" t="str">
        <f t="shared" si="3"/>
        <v>OK</v>
      </c>
      <c r="R8" s="21"/>
      <c r="S8" s="36" t="b">
        <f t="shared" si="4"/>
        <v>0</v>
      </c>
      <c r="T8" s="51" t="s">
        <v>147</v>
      </c>
      <c r="U8" s="40" t="s">
        <v>148</v>
      </c>
      <c r="V8" s="67"/>
    </row>
    <row r="9" spans="1:22" ht="12.75">
      <c r="A9" s="7">
        <v>8</v>
      </c>
      <c r="B9" s="60" t="s">
        <v>53</v>
      </c>
      <c r="C9" s="14"/>
      <c r="D9" s="13"/>
      <c r="E9" s="15"/>
      <c r="F9" s="36" t="b">
        <f t="shared" si="0"/>
        <v>0</v>
      </c>
      <c r="G9" s="21" t="s">
        <v>149</v>
      </c>
      <c r="H9" s="65">
        <v>1</v>
      </c>
      <c r="I9" s="65">
        <v>1</v>
      </c>
      <c r="J9" s="65">
        <v>1</v>
      </c>
      <c r="K9" s="65">
        <v>1</v>
      </c>
      <c r="L9" s="65">
        <v>1</v>
      </c>
      <c r="M9" s="65">
        <v>1</v>
      </c>
      <c r="N9" s="65">
        <v>1</v>
      </c>
      <c r="O9" s="38">
        <f t="shared" si="1"/>
        <v>7</v>
      </c>
      <c r="P9" s="39" t="b">
        <f t="shared" si="2"/>
        <v>1</v>
      </c>
      <c r="Q9" s="7" t="str">
        <f t="shared" si="3"/>
        <v>OK</v>
      </c>
      <c r="R9" s="21"/>
      <c r="S9" s="36" t="b">
        <f t="shared" si="4"/>
        <v>0</v>
      </c>
      <c r="T9" s="51" t="s">
        <v>147</v>
      </c>
      <c r="U9" s="40" t="s">
        <v>148</v>
      </c>
      <c r="V9" s="7"/>
    </row>
    <row r="10" spans="1:22" ht="12.75">
      <c r="A10" s="32">
        <v>9</v>
      </c>
      <c r="B10" s="60" t="s">
        <v>54</v>
      </c>
      <c r="C10" s="14">
        <v>43</v>
      </c>
      <c r="D10" s="13">
        <v>20</v>
      </c>
      <c r="E10" s="15">
        <v>56</v>
      </c>
      <c r="F10" s="36" t="b">
        <f t="shared" si="0"/>
        <v>1</v>
      </c>
      <c r="G10" s="21" t="str">
        <f>IF(F10=FALSE,"hiány","OK")</f>
        <v>OK</v>
      </c>
      <c r="H10" s="65">
        <v>1</v>
      </c>
      <c r="I10" s="65">
        <v>1</v>
      </c>
      <c r="J10" s="65">
        <v>1</v>
      </c>
      <c r="K10" s="65">
        <v>1</v>
      </c>
      <c r="L10" s="65">
        <v>1</v>
      </c>
      <c r="M10" s="65">
        <v>1</v>
      </c>
      <c r="N10" s="65">
        <v>1</v>
      </c>
      <c r="O10" s="38">
        <f t="shared" si="1"/>
        <v>7</v>
      </c>
      <c r="P10" s="39" t="b">
        <f t="shared" si="2"/>
        <v>1</v>
      </c>
      <c r="Q10" s="7" t="str">
        <f t="shared" si="3"/>
        <v>OK</v>
      </c>
      <c r="R10" s="21">
        <v>1</v>
      </c>
      <c r="S10" s="36" t="b">
        <f t="shared" si="4"/>
        <v>1</v>
      </c>
      <c r="T10" s="51" t="str">
        <f>IF(S10=FALSE,"nem vizsg","aláírás")</f>
        <v>aláírás</v>
      </c>
      <c r="U10" s="17"/>
      <c r="V10" s="67"/>
    </row>
    <row r="11" spans="1:22" ht="12.75">
      <c r="A11" s="32">
        <v>10</v>
      </c>
      <c r="B11" s="60" t="s">
        <v>55</v>
      </c>
      <c r="C11" s="14"/>
      <c r="D11" s="13"/>
      <c r="E11" s="15"/>
      <c r="F11" s="36" t="b">
        <f t="shared" si="0"/>
        <v>0</v>
      </c>
      <c r="G11" s="21" t="s">
        <v>149</v>
      </c>
      <c r="H11" s="65">
        <v>1</v>
      </c>
      <c r="I11" s="65">
        <v>1</v>
      </c>
      <c r="J11" s="65">
        <v>1</v>
      </c>
      <c r="K11" s="65">
        <v>1</v>
      </c>
      <c r="L11" s="65">
        <v>1</v>
      </c>
      <c r="M11" s="65">
        <v>1</v>
      </c>
      <c r="N11" s="65">
        <v>1</v>
      </c>
      <c r="O11" s="38">
        <f t="shared" si="1"/>
        <v>7</v>
      </c>
      <c r="P11" s="39" t="b">
        <f t="shared" si="2"/>
        <v>1</v>
      </c>
      <c r="Q11" s="7" t="str">
        <f t="shared" si="3"/>
        <v>OK</v>
      </c>
      <c r="R11" s="21"/>
      <c r="S11" s="36" t="b">
        <f t="shared" si="4"/>
        <v>0</v>
      </c>
      <c r="T11" s="51" t="s">
        <v>147</v>
      </c>
      <c r="U11" s="40" t="s">
        <v>148</v>
      </c>
      <c r="V11" s="7"/>
    </row>
    <row r="12" spans="1:22" ht="12.75">
      <c r="A12" s="7">
        <v>11</v>
      </c>
      <c r="B12" s="60" t="s">
        <v>56</v>
      </c>
      <c r="C12" s="14"/>
      <c r="D12" s="13"/>
      <c r="E12" s="15"/>
      <c r="F12" s="36" t="b">
        <f t="shared" si="0"/>
        <v>0</v>
      </c>
      <c r="G12" s="21" t="s">
        <v>149</v>
      </c>
      <c r="H12" s="65">
        <v>1</v>
      </c>
      <c r="I12" s="65">
        <v>1</v>
      </c>
      <c r="J12" s="65">
        <v>1</v>
      </c>
      <c r="K12" s="65">
        <v>1</v>
      </c>
      <c r="L12" s="65">
        <v>1</v>
      </c>
      <c r="M12" s="65">
        <v>1</v>
      </c>
      <c r="N12" s="65">
        <v>1</v>
      </c>
      <c r="O12" s="38">
        <f t="shared" si="1"/>
        <v>7</v>
      </c>
      <c r="P12" s="39" t="b">
        <f t="shared" si="2"/>
        <v>1</v>
      </c>
      <c r="Q12" s="7" t="str">
        <f t="shared" si="3"/>
        <v>OK</v>
      </c>
      <c r="R12" s="21"/>
      <c r="S12" s="36" t="b">
        <f t="shared" si="4"/>
        <v>0</v>
      </c>
      <c r="T12" s="51" t="s">
        <v>147</v>
      </c>
      <c r="U12" s="40" t="s">
        <v>148</v>
      </c>
      <c r="V12" s="67"/>
    </row>
    <row r="13" spans="1:22" ht="12.75">
      <c r="A13" s="32">
        <v>12</v>
      </c>
      <c r="B13" s="60" t="s">
        <v>57</v>
      </c>
      <c r="C13" s="14">
        <v>10</v>
      </c>
      <c r="D13" s="13">
        <v>51</v>
      </c>
      <c r="E13" s="15"/>
      <c r="F13" s="36" t="b">
        <f t="shared" si="0"/>
        <v>1</v>
      </c>
      <c r="G13" s="21" t="str">
        <f>IF(F13=FALSE,"hiány","OK")</f>
        <v>OK</v>
      </c>
      <c r="H13" s="65">
        <v>1</v>
      </c>
      <c r="I13" s="65">
        <v>1</v>
      </c>
      <c r="J13" s="65">
        <v>1</v>
      </c>
      <c r="K13" s="65">
        <v>1</v>
      </c>
      <c r="L13" s="65">
        <v>1</v>
      </c>
      <c r="M13" s="65">
        <v>1</v>
      </c>
      <c r="N13" s="65">
        <v>1</v>
      </c>
      <c r="O13" s="38">
        <f t="shared" si="1"/>
        <v>7</v>
      </c>
      <c r="P13" s="39" t="b">
        <f t="shared" si="2"/>
        <v>1</v>
      </c>
      <c r="Q13" s="7" t="str">
        <f t="shared" si="3"/>
        <v>OK</v>
      </c>
      <c r="R13" s="21">
        <v>1</v>
      </c>
      <c r="S13" s="36" t="b">
        <f t="shared" si="4"/>
        <v>1</v>
      </c>
      <c r="T13" s="51" t="str">
        <f>IF(S13=FALSE,"nem vizsg","aláírás")</f>
        <v>aláírás</v>
      </c>
      <c r="U13" s="16"/>
      <c r="V13" s="7"/>
    </row>
    <row r="14" spans="1:22" ht="12.75">
      <c r="A14" s="32">
        <v>13</v>
      </c>
      <c r="B14" s="60" t="s">
        <v>58</v>
      </c>
      <c r="C14" s="14"/>
      <c r="D14" s="13"/>
      <c r="E14" s="15"/>
      <c r="F14" s="36" t="b">
        <f t="shared" si="0"/>
        <v>0</v>
      </c>
      <c r="G14" s="21" t="s">
        <v>149</v>
      </c>
      <c r="H14" s="65">
        <v>1</v>
      </c>
      <c r="I14" s="65">
        <v>1</v>
      </c>
      <c r="J14" s="65">
        <v>1</v>
      </c>
      <c r="K14" s="65">
        <v>1</v>
      </c>
      <c r="L14" s="65">
        <v>1</v>
      </c>
      <c r="M14" s="65">
        <v>1</v>
      </c>
      <c r="N14" s="65">
        <v>1</v>
      </c>
      <c r="O14" s="38">
        <f t="shared" si="1"/>
        <v>7</v>
      </c>
      <c r="P14" s="39" t="b">
        <f t="shared" si="2"/>
        <v>1</v>
      </c>
      <c r="Q14" s="7" t="str">
        <f t="shared" si="3"/>
        <v>OK</v>
      </c>
      <c r="R14" s="21"/>
      <c r="S14" s="36" t="b">
        <f t="shared" si="4"/>
        <v>0</v>
      </c>
      <c r="T14" s="51" t="s">
        <v>147</v>
      </c>
      <c r="U14" s="40" t="s">
        <v>148</v>
      </c>
      <c r="V14" s="67"/>
    </row>
    <row r="15" spans="1:22" ht="12.75">
      <c r="A15" s="7">
        <v>14</v>
      </c>
      <c r="B15" s="60" t="s">
        <v>59</v>
      </c>
      <c r="C15" s="14">
        <v>67</v>
      </c>
      <c r="D15" s="13"/>
      <c r="E15" s="15"/>
      <c r="F15" s="36" t="b">
        <f t="shared" si="0"/>
        <v>1</v>
      </c>
      <c r="G15" s="21" t="str">
        <f>IF(F15=FALSE,"hiány","OK")</f>
        <v>OK</v>
      </c>
      <c r="H15" s="65">
        <v>1</v>
      </c>
      <c r="I15" s="65">
        <v>1</v>
      </c>
      <c r="J15" s="65">
        <v>1</v>
      </c>
      <c r="K15" s="65">
        <v>1</v>
      </c>
      <c r="L15" s="65">
        <v>1</v>
      </c>
      <c r="M15" s="65">
        <v>1</v>
      </c>
      <c r="N15" s="65">
        <v>1</v>
      </c>
      <c r="O15" s="38">
        <f t="shared" si="1"/>
        <v>7</v>
      </c>
      <c r="P15" s="39" t="b">
        <f t="shared" si="2"/>
        <v>1</v>
      </c>
      <c r="Q15" s="7" t="str">
        <f t="shared" si="3"/>
        <v>OK</v>
      </c>
      <c r="R15" s="21">
        <v>1</v>
      </c>
      <c r="S15" s="36" t="b">
        <f t="shared" si="4"/>
        <v>1</v>
      </c>
      <c r="T15" s="51" t="str">
        <f>IF(S15=FALSE,"nem vizsg","aláírás")</f>
        <v>aláírás</v>
      </c>
      <c r="U15" s="17"/>
      <c r="V15" s="7"/>
    </row>
    <row r="16" spans="1:22" ht="12.75">
      <c r="A16" s="32">
        <v>15</v>
      </c>
      <c r="B16" s="60" t="s">
        <v>60</v>
      </c>
      <c r="C16" s="14"/>
      <c r="D16" s="13"/>
      <c r="E16" s="15"/>
      <c r="F16" s="36" t="b">
        <f t="shared" si="0"/>
        <v>0</v>
      </c>
      <c r="G16" s="21" t="s">
        <v>149</v>
      </c>
      <c r="H16" s="65">
        <v>1</v>
      </c>
      <c r="I16" s="65">
        <v>1</v>
      </c>
      <c r="J16" s="65">
        <v>1</v>
      </c>
      <c r="K16" s="65">
        <v>1</v>
      </c>
      <c r="L16" s="65">
        <v>1</v>
      </c>
      <c r="M16" s="65">
        <v>1</v>
      </c>
      <c r="N16" s="65">
        <v>1</v>
      </c>
      <c r="O16" s="38">
        <f t="shared" si="1"/>
        <v>7</v>
      </c>
      <c r="P16" s="39" t="b">
        <f t="shared" si="2"/>
        <v>1</v>
      </c>
      <c r="Q16" s="7" t="str">
        <f t="shared" si="3"/>
        <v>OK</v>
      </c>
      <c r="R16" s="21"/>
      <c r="S16" s="36" t="b">
        <f t="shared" si="4"/>
        <v>0</v>
      </c>
      <c r="T16" s="51" t="s">
        <v>147</v>
      </c>
      <c r="U16" s="40" t="s">
        <v>148</v>
      </c>
      <c r="V16" s="67"/>
    </row>
    <row r="17" spans="1:22" ht="12.75">
      <c r="A17" s="32">
        <v>16</v>
      </c>
      <c r="B17" s="60" t="s">
        <v>61</v>
      </c>
      <c r="C17" s="14"/>
      <c r="D17" s="13"/>
      <c r="E17" s="15"/>
      <c r="F17" s="36" t="b">
        <f t="shared" si="0"/>
        <v>0</v>
      </c>
      <c r="G17" s="21" t="s">
        <v>149</v>
      </c>
      <c r="H17" s="65">
        <v>1</v>
      </c>
      <c r="I17" s="65">
        <v>1</v>
      </c>
      <c r="J17" s="65">
        <v>1</v>
      </c>
      <c r="K17" s="65">
        <v>1</v>
      </c>
      <c r="L17" s="65">
        <v>1</v>
      </c>
      <c r="M17" s="65">
        <v>1</v>
      </c>
      <c r="N17" s="65">
        <v>1</v>
      </c>
      <c r="O17" s="38">
        <f t="shared" si="1"/>
        <v>7</v>
      </c>
      <c r="P17" s="39" t="b">
        <f t="shared" si="2"/>
        <v>1</v>
      </c>
      <c r="Q17" s="7" t="str">
        <f t="shared" si="3"/>
        <v>OK</v>
      </c>
      <c r="R17" s="21"/>
      <c r="S17" s="36" t="b">
        <f t="shared" si="4"/>
        <v>0</v>
      </c>
      <c r="T17" s="51" t="s">
        <v>147</v>
      </c>
      <c r="U17" s="40" t="s">
        <v>148</v>
      </c>
      <c r="V17" s="7"/>
    </row>
    <row r="18" spans="1:22" ht="12.75">
      <c r="A18" s="7">
        <v>17</v>
      </c>
      <c r="B18" s="60" t="s">
        <v>63</v>
      </c>
      <c r="C18" s="14"/>
      <c r="D18" s="13"/>
      <c r="E18" s="15"/>
      <c r="F18" s="36" t="b">
        <f t="shared" si="0"/>
        <v>0</v>
      </c>
      <c r="G18" s="21" t="s">
        <v>149</v>
      </c>
      <c r="H18" s="65">
        <v>1</v>
      </c>
      <c r="I18" s="65">
        <v>1</v>
      </c>
      <c r="J18" s="65">
        <v>1</v>
      </c>
      <c r="K18" s="65">
        <v>1</v>
      </c>
      <c r="L18" s="65">
        <v>1</v>
      </c>
      <c r="M18" s="65">
        <v>1</v>
      </c>
      <c r="N18" s="65">
        <v>1</v>
      </c>
      <c r="O18" s="38">
        <f t="shared" si="1"/>
        <v>7</v>
      </c>
      <c r="P18" s="39" t="b">
        <f t="shared" si="2"/>
        <v>1</v>
      </c>
      <c r="Q18" s="7" t="str">
        <f t="shared" si="3"/>
        <v>OK</v>
      </c>
      <c r="R18" s="21"/>
      <c r="S18" s="36" t="b">
        <f t="shared" si="4"/>
        <v>0</v>
      </c>
      <c r="T18" s="51" t="s">
        <v>147</v>
      </c>
      <c r="U18" s="40" t="s">
        <v>148</v>
      </c>
      <c r="V18" s="67"/>
    </row>
    <row r="19" spans="1:22" ht="12.75">
      <c r="A19" s="32">
        <v>18</v>
      </c>
      <c r="B19" s="60" t="s">
        <v>62</v>
      </c>
      <c r="C19" s="14"/>
      <c r="D19" s="13"/>
      <c r="E19" s="15"/>
      <c r="F19" s="36" t="b">
        <f t="shared" si="0"/>
        <v>0</v>
      </c>
      <c r="G19" s="21" t="s">
        <v>149</v>
      </c>
      <c r="H19" s="65">
        <v>1</v>
      </c>
      <c r="I19" s="65">
        <v>1</v>
      </c>
      <c r="J19" s="65">
        <v>1</v>
      </c>
      <c r="K19" s="65">
        <v>1</v>
      </c>
      <c r="L19" s="65">
        <v>1</v>
      </c>
      <c r="M19" s="65">
        <v>1</v>
      </c>
      <c r="N19" s="65">
        <v>1</v>
      </c>
      <c r="O19" s="38">
        <f t="shared" si="1"/>
        <v>7</v>
      </c>
      <c r="P19" s="39" t="b">
        <f t="shared" si="2"/>
        <v>1</v>
      </c>
      <c r="Q19" s="7" t="str">
        <f t="shared" si="3"/>
        <v>OK</v>
      </c>
      <c r="R19" s="21"/>
      <c r="S19" s="36" t="b">
        <f t="shared" si="4"/>
        <v>0</v>
      </c>
      <c r="T19" s="51" t="s">
        <v>147</v>
      </c>
      <c r="U19" s="40" t="s">
        <v>148</v>
      </c>
      <c r="V19" s="7"/>
    </row>
    <row r="20" spans="1:22" ht="12.75">
      <c r="A20" s="32">
        <v>19</v>
      </c>
      <c r="B20" s="60" t="s">
        <v>64</v>
      </c>
      <c r="C20" s="14"/>
      <c r="D20" s="13"/>
      <c r="E20" s="15"/>
      <c r="F20" s="36" t="b">
        <f t="shared" si="0"/>
        <v>0</v>
      </c>
      <c r="G20" s="21" t="s">
        <v>149</v>
      </c>
      <c r="H20" s="65">
        <v>1</v>
      </c>
      <c r="I20" s="65">
        <v>1</v>
      </c>
      <c r="J20" s="65">
        <v>1</v>
      </c>
      <c r="K20" s="65">
        <v>1</v>
      </c>
      <c r="L20" s="65">
        <v>1</v>
      </c>
      <c r="M20" s="65">
        <v>1</v>
      </c>
      <c r="N20" s="65">
        <v>1</v>
      </c>
      <c r="O20" s="38">
        <f t="shared" si="1"/>
        <v>7</v>
      </c>
      <c r="P20" s="39" t="b">
        <f t="shared" si="2"/>
        <v>1</v>
      </c>
      <c r="Q20" s="7" t="str">
        <f t="shared" si="3"/>
        <v>OK</v>
      </c>
      <c r="R20" s="21"/>
      <c r="S20" s="36" t="b">
        <f t="shared" si="4"/>
        <v>0</v>
      </c>
      <c r="T20" s="51" t="s">
        <v>147</v>
      </c>
      <c r="U20" s="40" t="s">
        <v>148</v>
      </c>
      <c r="V20" s="67"/>
    </row>
    <row r="21" spans="1:22" ht="12.75">
      <c r="A21" s="7">
        <v>20</v>
      </c>
      <c r="B21" s="60" t="s">
        <v>65</v>
      </c>
      <c r="C21" s="14">
        <v>74</v>
      </c>
      <c r="D21" s="13"/>
      <c r="E21" s="15"/>
      <c r="F21" s="36" t="b">
        <f t="shared" si="0"/>
        <v>1</v>
      </c>
      <c r="G21" s="21" t="str">
        <f>IF(F21=FALSE,"hiány","OK")</f>
        <v>OK</v>
      </c>
      <c r="H21" s="65">
        <v>1</v>
      </c>
      <c r="I21" s="65">
        <v>1</v>
      </c>
      <c r="J21" s="65">
        <v>1</v>
      </c>
      <c r="K21" s="65">
        <v>1</v>
      </c>
      <c r="L21" s="65">
        <v>1</v>
      </c>
      <c r="M21" s="65">
        <v>1</v>
      </c>
      <c r="N21" s="65">
        <v>1</v>
      </c>
      <c r="O21" s="38">
        <f t="shared" si="1"/>
        <v>7</v>
      </c>
      <c r="P21" s="39" t="b">
        <f t="shared" si="2"/>
        <v>1</v>
      </c>
      <c r="Q21" s="7" t="str">
        <f t="shared" si="3"/>
        <v>OK</v>
      </c>
      <c r="R21" s="21">
        <v>1</v>
      </c>
      <c r="S21" s="36" t="b">
        <f t="shared" si="4"/>
        <v>1</v>
      </c>
      <c r="T21" s="51" t="str">
        <f>IF(S21=FALSE,"nem vizsg","aláírás")</f>
        <v>aláírás</v>
      </c>
      <c r="U21" s="16"/>
      <c r="V21" s="7"/>
    </row>
    <row r="22" spans="1:22" ht="12.75">
      <c r="A22" s="32">
        <v>21</v>
      </c>
      <c r="B22" s="60" t="s">
        <v>66</v>
      </c>
      <c r="C22" s="14"/>
      <c r="D22" s="13"/>
      <c r="E22" s="15"/>
      <c r="F22" s="36" t="b">
        <f t="shared" si="0"/>
        <v>0</v>
      </c>
      <c r="G22" s="21" t="s">
        <v>149</v>
      </c>
      <c r="H22" s="65">
        <v>1</v>
      </c>
      <c r="I22" s="65">
        <v>1</v>
      </c>
      <c r="J22" s="65">
        <v>1</v>
      </c>
      <c r="K22" s="65">
        <v>1</v>
      </c>
      <c r="L22" s="65">
        <v>1</v>
      </c>
      <c r="M22" s="65">
        <v>1</v>
      </c>
      <c r="N22" s="65">
        <v>1</v>
      </c>
      <c r="O22" s="38">
        <f t="shared" si="1"/>
        <v>7</v>
      </c>
      <c r="P22" s="39" t="b">
        <f t="shared" si="2"/>
        <v>1</v>
      </c>
      <c r="Q22" s="7" t="str">
        <f t="shared" si="3"/>
        <v>OK</v>
      </c>
      <c r="R22" s="21"/>
      <c r="S22" s="36" t="b">
        <f t="shared" si="4"/>
        <v>0</v>
      </c>
      <c r="T22" s="51" t="s">
        <v>147</v>
      </c>
      <c r="U22" s="40" t="s">
        <v>148</v>
      </c>
      <c r="V22" s="67"/>
    </row>
    <row r="23" spans="1:22" ht="12.75">
      <c r="A23" s="32">
        <v>22</v>
      </c>
      <c r="B23" s="60" t="s">
        <v>67</v>
      </c>
      <c r="C23" s="14"/>
      <c r="D23" s="13"/>
      <c r="E23" s="15"/>
      <c r="F23" s="36" t="b">
        <f t="shared" si="0"/>
        <v>0</v>
      </c>
      <c r="G23" s="21" t="s">
        <v>149</v>
      </c>
      <c r="H23" s="65">
        <v>1</v>
      </c>
      <c r="I23" s="65">
        <v>1</v>
      </c>
      <c r="J23" s="65">
        <v>1</v>
      </c>
      <c r="K23" s="65">
        <v>1</v>
      </c>
      <c r="L23" s="65">
        <v>1</v>
      </c>
      <c r="M23" s="65">
        <v>1</v>
      </c>
      <c r="N23" s="65">
        <v>1</v>
      </c>
      <c r="O23" s="38">
        <f t="shared" si="1"/>
        <v>7</v>
      </c>
      <c r="P23" s="39" t="b">
        <f t="shared" si="2"/>
        <v>1</v>
      </c>
      <c r="Q23" s="7" t="str">
        <f t="shared" si="3"/>
        <v>OK</v>
      </c>
      <c r="R23" s="21"/>
      <c r="S23" s="36" t="b">
        <f t="shared" si="4"/>
        <v>0</v>
      </c>
      <c r="T23" s="51" t="s">
        <v>147</v>
      </c>
      <c r="U23" s="40" t="s">
        <v>148</v>
      </c>
      <c r="V23" s="7"/>
    </row>
    <row r="24" spans="1:22" ht="12.75">
      <c r="A24" s="7">
        <v>23</v>
      </c>
      <c r="B24" s="60" t="s">
        <v>68</v>
      </c>
      <c r="C24" s="14"/>
      <c r="D24" s="13"/>
      <c r="E24" s="15"/>
      <c r="F24" s="36" t="b">
        <f t="shared" si="0"/>
        <v>0</v>
      </c>
      <c r="G24" s="21" t="s">
        <v>149</v>
      </c>
      <c r="H24" s="65">
        <v>1</v>
      </c>
      <c r="I24" s="65">
        <v>1</v>
      </c>
      <c r="J24" s="65">
        <v>1</v>
      </c>
      <c r="K24" s="65">
        <v>1</v>
      </c>
      <c r="L24" s="65">
        <v>1</v>
      </c>
      <c r="M24" s="65">
        <v>1</v>
      </c>
      <c r="N24" s="65">
        <v>1</v>
      </c>
      <c r="O24" s="38">
        <f t="shared" si="1"/>
        <v>7</v>
      </c>
      <c r="P24" s="39" t="b">
        <f t="shared" si="2"/>
        <v>1</v>
      </c>
      <c r="Q24" s="7" t="str">
        <f t="shared" si="3"/>
        <v>OK</v>
      </c>
      <c r="R24" s="21"/>
      <c r="S24" s="36" t="b">
        <f t="shared" si="4"/>
        <v>0</v>
      </c>
      <c r="T24" s="51" t="s">
        <v>147</v>
      </c>
      <c r="U24" s="40" t="s">
        <v>148</v>
      </c>
      <c r="V24" s="67"/>
    </row>
    <row r="25" spans="1:22" ht="12.75">
      <c r="A25" s="32">
        <v>24</v>
      </c>
      <c r="B25" s="60" t="s">
        <v>69</v>
      </c>
      <c r="C25" s="14"/>
      <c r="D25" s="13"/>
      <c r="E25" s="15"/>
      <c r="F25" s="36" t="b">
        <f t="shared" si="0"/>
        <v>0</v>
      </c>
      <c r="G25" s="21" t="s">
        <v>149</v>
      </c>
      <c r="H25" s="65">
        <v>1</v>
      </c>
      <c r="I25" s="65">
        <v>1</v>
      </c>
      <c r="J25" s="65">
        <v>1</v>
      </c>
      <c r="K25" s="65">
        <v>1</v>
      </c>
      <c r="L25" s="65">
        <v>1</v>
      </c>
      <c r="M25" s="65">
        <v>1</v>
      </c>
      <c r="N25" s="65">
        <v>1</v>
      </c>
      <c r="O25" s="38">
        <f t="shared" si="1"/>
        <v>7</v>
      </c>
      <c r="P25" s="39" t="b">
        <f t="shared" si="2"/>
        <v>1</v>
      </c>
      <c r="Q25" s="7" t="str">
        <f t="shared" si="3"/>
        <v>OK</v>
      </c>
      <c r="R25" s="21"/>
      <c r="S25" s="36" t="b">
        <f t="shared" si="4"/>
        <v>0</v>
      </c>
      <c r="T25" s="51" t="s">
        <v>147</v>
      </c>
      <c r="U25" s="40" t="s">
        <v>148</v>
      </c>
      <c r="V25" s="7"/>
    </row>
    <row r="26" spans="1:22" ht="12.75">
      <c r="A26" s="32">
        <v>25</v>
      </c>
      <c r="B26" s="60" t="s">
        <v>70</v>
      </c>
      <c r="C26" s="14"/>
      <c r="D26" s="13"/>
      <c r="E26" s="15"/>
      <c r="F26" s="36" t="b">
        <f t="shared" si="0"/>
        <v>0</v>
      </c>
      <c r="G26" s="21" t="s">
        <v>149</v>
      </c>
      <c r="H26" s="65">
        <v>1</v>
      </c>
      <c r="I26" s="65">
        <v>1</v>
      </c>
      <c r="J26" s="65">
        <v>1</v>
      </c>
      <c r="K26" s="65">
        <v>1</v>
      </c>
      <c r="L26" s="65">
        <v>1</v>
      </c>
      <c r="M26" s="65">
        <v>1</v>
      </c>
      <c r="N26" s="65">
        <v>1</v>
      </c>
      <c r="O26" s="38">
        <f t="shared" si="1"/>
        <v>7</v>
      </c>
      <c r="P26" s="39" t="b">
        <f t="shared" si="2"/>
        <v>1</v>
      </c>
      <c r="Q26" s="7" t="str">
        <f t="shared" si="3"/>
        <v>OK</v>
      </c>
      <c r="R26" s="21"/>
      <c r="S26" s="36" t="b">
        <f t="shared" si="4"/>
        <v>0</v>
      </c>
      <c r="T26" s="51" t="s">
        <v>147</v>
      </c>
      <c r="U26" s="40" t="s">
        <v>148</v>
      </c>
      <c r="V26" s="67"/>
    </row>
    <row r="27" spans="1:22" ht="12.75">
      <c r="A27" s="7">
        <v>26</v>
      </c>
      <c r="B27" s="60" t="s">
        <v>146</v>
      </c>
      <c r="C27" s="14"/>
      <c r="D27" s="13"/>
      <c r="E27" s="15"/>
      <c r="F27" s="36" t="b">
        <f t="shared" si="0"/>
        <v>0</v>
      </c>
      <c r="G27" s="21" t="s">
        <v>149</v>
      </c>
      <c r="H27" s="65">
        <v>1</v>
      </c>
      <c r="I27" s="65">
        <v>1</v>
      </c>
      <c r="J27" s="65">
        <v>1</v>
      </c>
      <c r="K27" s="65">
        <v>1</v>
      </c>
      <c r="L27" s="65">
        <v>1</v>
      </c>
      <c r="M27" s="65">
        <v>1</v>
      </c>
      <c r="N27" s="65">
        <v>1</v>
      </c>
      <c r="O27" s="38">
        <f t="shared" si="1"/>
        <v>7</v>
      </c>
      <c r="P27" s="39" t="b">
        <f t="shared" si="2"/>
        <v>1</v>
      </c>
      <c r="Q27" s="7" t="str">
        <f t="shared" si="3"/>
        <v>OK</v>
      </c>
      <c r="R27" s="21"/>
      <c r="S27" s="36" t="b">
        <f t="shared" si="4"/>
        <v>0</v>
      </c>
      <c r="T27" s="51" t="s">
        <v>147</v>
      </c>
      <c r="U27" s="40" t="s">
        <v>150</v>
      </c>
      <c r="V27" s="7"/>
    </row>
    <row r="28" spans="1:22" ht="12.75">
      <c r="A28" s="32">
        <v>27</v>
      </c>
      <c r="B28" s="60" t="s">
        <v>71</v>
      </c>
      <c r="C28" s="14"/>
      <c r="D28" s="13"/>
      <c r="E28" s="15"/>
      <c r="F28" s="36" t="b">
        <f t="shared" si="0"/>
        <v>0</v>
      </c>
      <c r="G28" s="21" t="s">
        <v>149</v>
      </c>
      <c r="H28" s="65">
        <v>1</v>
      </c>
      <c r="I28" s="65">
        <v>1</v>
      </c>
      <c r="J28" s="65">
        <v>1</v>
      </c>
      <c r="K28" s="65">
        <v>1</v>
      </c>
      <c r="L28" s="65">
        <v>1</v>
      </c>
      <c r="M28" s="65">
        <v>1</v>
      </c>
      <c r="N28" s="65">
        <v>1</v>
      </c>
      <c r="O28" s="38">
        <f t="shared" si="1"/>
        <v>7</v>
      </c>
      <c r="P28" s="39" t="b">
        <f t="shared" si="2"/>
        <v>1</v>
      </c>
      <c r="Q28" s="7" t="str">
        <f t="shared" si="3"/>
        <v>OK</v>
      </c>
      <c r="R28" s="21"/>
      <c r="S28" s="36" t="b">
        <f t="shared" si="4"/>
        <v>0</v>
      </c>
      <c r="T28" s="51" t="s">
        <v>147</v>
      </c>
      <c r="U28" s="40" t="s">
        <v>148</v>
      </c>
      <c r="V28" s="67"/>
    </row>
    <row r="29" spans="1:22" ht="12.75">
      <c r="A29" s="32">
        <v>28</v>
      </c>
      <c r="B29" s="60" t="s">
        <v>72</v>
      </c>
      <c r="C29" s="14"/>
      <c r="D29" s="13"/>
      <c r="E29" s="15"/>
      <c r="F29" s="36" t="b">
        <f t="shared" si="0"/>
        <v>0</v>
      </c>
      <c r="G29" s="21" t="s">
        <v>149</v>
      </c>
      <c r="H29" s="65">
        <v>1</v>
      </c>
      <c r="I29" s="65">
        <v>1</v>
      </c>
      <c r="J29" s="65">
        <v>1</v>
      </c>
      <c r="K29" s="65">
        <v>1</v>
      </c>
      <c r="L29" s="65">
        <v>1</v>
      </c>
      <c r="M29" s="65">
        <v>1</v>
      </c>
      <c r="N29" s="65">
        <v>1</v>
      </c>
      <c r="O29" s="38">
        <f t="shared" si="1"/>
        <v>7</v>
      </c>
      <c r="P29" s="39" t="b">
        <f t="shared" si="2"/>
        <v>1</v>
      </c>
      <c r="Q29" s="7" t="str">
        <f t="shared" si="3"/>
        <v>OK</v>
      </c>
      <c r="R29" s="21"/>
      <c r="S29" s="36" t="b">
        <f t="shared" si="4"/>
        <v>0</v>
      </c>
      <c r="T29" s="51" t="s">
        <v>147</v>
      </c>
      <c r="U29" s="40" t="s">
        <v>148</v>
      </c>
      <c r="V29" s="7"/>
    </row>
    <row r="30" spans="1:22" ht="12.75">
      <c r="A30" s="7">
        <v>29</v>
      </c>
      <c r="B30" s="60" t="s">
        <v>73</v>
      </c>
      <c r="C30" s="14"/>
      <c r="D30" s="13"/>
      <c r="E30" s="15"/>
      <c r="F30" s="36" t="b">
        <f t="shared" si="0"/>
        <v>0</v>
      </c>
      <c r="G30" s="21" t="s">
        <v>149</v>
      </c>
      <c r="H30" s="65">
        <v>1</v>
      </c>
      <c r="I30" s="65">
        <v>1</v>
      </c>
      <c r="J30" s="65">
        <v>1</v>
      </c>
      <c r="K30" s="65">
        <v>1</v>
      </c>
      <c r="L30" s="65">
        <v>1</v>
      </c>
      <c r="M30" s="65">
        <v>1</v>
      </c>
      <c r="N30" s="65">
        <v>1</v>
      </c>
      <c r="O30" s="38">
        <f t="shared" si="1"/>
        <v>7</v>
      </c>
      <c r="P30" s="39" t="b">
        <f t="shared" si="2"/>
        <v>1</v>
      </c>
      <c r="Q30" s="7" t="str">
        <f t="shared" si="3"/>
        <v>OK</v>
      </c>
      <c r="R30" s="21"/>
      <c r="S30" s="36" t="b">
        <f t="shared" si="4"/>
        <v>0</v>
      </c>
      <c r="T30" s="51" t="s">
        <v>147</v>
      </c>
      <c r="U30" s="40" t="s">
        <v>148</v>
      </c>
      <c r="V30" s="67"/>
    </row>
    <row r="31" spans="1:22" ht="12.75">
      <c r="A31" s="32">
        <v>30</v>
      </c>
      <c r="B31" s="60" t="s">
        <v>74</v>
      </c>
      <c r="C31" s="14"/>
      <c r="D31" s="13"/>
      <c r="E31" s="15"/>
      <c r="F31" s="36" t="b">
        <f t="shared" si="0"/>
        <v>0</v>
      </c>
      <c r="G31" s="21" t="s">
        <v>149</v>
      </c>
      <c r="H31" s="65">
        <v>1</v>
      </c>
      <c r="I31" s="65">
        <v>1</v>
      </c>
      <c r="J31" s="65">
        <v>1</v>
      </c>
      <c r="K31" s="65">
        <v>1</v>
      </c>
      <c r="L31" s="65">
        <v>1</v>
      </c>
      <c r="M31" s="65">
        <v>1</v>
      </c>
      <c r="N31" s="65">
        <v>1</v>
      </c>
      <c r="O31" s="38">
        <f t="shared" si="1"/>
        <v>7</v>
      </c>
      <c r="P31" s="39" t="b">
        <f t="shared" si="2"/>
        <v>1</v>
      </c>
      <c r="Q31" s="7" t="str">
        <f t="shared" si="3"/>
        <v>OK</v>
      </c>
      <c r="R31" s="21"/>
      <c r="S31" s="36" t="b">
        <f t="shared" si="4"/>
        <v>0</v>
      </c>
      <c r="T31" s="51" t="s">
        <v>147</v>
      </c>
      <c r="U31" s="40" t="s">
        <v>148</v>
      </c>
      <c r="V31" s="7"/>
    </row>
    <row r="32" spans="1:22" ht="12.75">
      <c r="A32" s="32">
        <v>31</v>
      </c>
      <c r="B32" s="60" t="s">
        <v>75</v>
      </c>
      <c r="C32" s="14">
        <v>19</v>
      </c>
      <c r="D32" s="13">
        <v>75</v>
      </c>
      <c r="E32" s="15"/>
      <c r="F32" s="36" t="b">
        <f t="shared" si="0"/>
        <v>1</v>
      </c>
      <c r="G32" s="21" t="str">
        <f>IF(F32=FALSE,"hiány","OK")</f>
        <v>OK</v>
      </c>
      <c r="H32" s="65">
        <v>1</v>
      </c>
      <c r="I32" s="65">
        <v>1</v>
      </c>
      <c r="J32" s="65">
        <v>1</v>
      </c>
      <c r="K32" s="65">
        <v>1</v>
      </c>
      <c r="L32" s="65">
        <v>1</v>
      </c>
      <c r="M32" s="65">
        <v>1</v>
      </c>
      <c r="N32" s="65">
        <v>1</v>
      </c>
      <c r="O32" s="38">
        <f t="shared" si="1"/>
        <v>7</v>
      </c>
      <c r="P32" s="39" t="b">
        <f t="shared" si="2"/>
        <v>1</v>
      </c>
      <c r="Q32" s="7" t="str">
        <f t="shared" si="3"/>
        <v>OK</v>
      </c>
      <c r="R32" s="21">
        <v>1</v>
      </c>
      <c r="S32" s="36" t="b">
        <f t="shared" si="4"/>
        <v>1</v>
      </c>
      <c r="T32" s="51" t="str">
        <f>IF(S32=FALSE,"nem vizsg","aláírás")</f>
        <v>aláírás</v>
      </c>
      <c r="U32" s="16"/>
      <c r="V32" s="67"/>
    </row>
    <row r="33" spans="1:22" ht="12.75">
      <c r="A33" s="7">
        <v>32</v>
      </c>
      <c r="B33" s="60" t="s">
        <v>76</v>
      </c>
      <c r="C33" s="14"/>
      <c r="D33" s="13"/>
      <c r="E33" s="15"/>
      <c r="F33" s="36" t="b">
        <f t="shared" si="0"/>
        <v>0</v>
      </c>
      <c r="G33" s="21" t="s">
        <v>149</v>
      </c>
      <c r="H33" s="65">
        <v>1</v>
      </c>
      <c r="I33" s="65">
        <v>1</v>
      </c>
      <c r="J33" s="65">
        <v>1</v>
      </c>
      <c r="K33" s="65">
        <v>1</v>
      </c>
      <c r="L33" s="65">
        <v>1</v>
      </c>
      <c r="M33" s="65">
        <v>1</v>
      </c>
      <c r="N33" s="65">
        <v>1</v>
      </c>
      <c r="O33" s="38">
        <f t="shared" si="1"/>
        <v>7</v>
      </c>
      <c r="P33" s="39" t="b">
        <f t="shared" si="2"/>
        <v>1</v>
      </c>
      <c r="Q33" s="7" t="str">
        <f t="shared" si="3"/>
        <v>OK</v>
      </c>
      <c r="R33" s="21"/>
      <c r="S33" s="36" t="b">
        <f t="shared" si="4"/>
        <v>0</v>
      </c>
      <c r="T33" s="51" t="s">
        <v>147</v>
      </c>
      <c r="U33" s="40" t="s">
        <v>148</v>
      </c>
      <c r="V33" s="7"/>
    </row>
    <row r="34" spans="1:22" ht="12.75">
      <c r="A34" s="32">
        <v>33</v>
      </c>
      <c r="B34" s="60" t="s">
        <v>77</v>
      </c>
      <c r="C34" s="14">
        <v>18</v>
      </c>
      <c r="D34" s="13">
        <v>34</v>
      </c>
      <c r="E34" s="15">
        <v>33</v>
      </c>
      <c r="F34" s="36" t="b">
        <f aca="true" t="shared" si="5" ref="F34:F65">OR(C34&gt;49,D34&gt;49,E34&gt;49)</f>
        <v>0</v>
      </c>
      <c r="G34" s="21" t="str">
        <f>IF(F34=FALSE,"hiány","OK")</f>
        <v>hiány</v>
      </c>
      <c r="H34" s="65">
        <v>1</v>
      </c>
      <c r="I34" s="65">
        <v>1</v>
      </c>
      <c r="J34" s="65">
        <v>1</v>
      </c>
      <c r="K34" s="65">
        <v>1</v>
      </c>
      <c r="L34" s="65">
        <v>1</v>
      </c>
      <c r="M34" s="65">
        <v>1</v>
      </c>
      <c r="N34" s="65">
        <v>1</v>
      </c>
      <c r="O34" s="38">
        <f aca="true" t="shared" si="6" ref="O34:O65">COUNTIF(H34:N34,"=1")</f>
        <v>7</v>
      </c>
      <c r="P34" s="39" t="b">
        <f aca="true" t="shared" si="7" ref="P34:P65">AND(O34=7)</f>
        <v>1</v>
      </c>
      <c r="Q34" s="7" t="str">
        <f aca="true" t="shared" si="8" ref="Q34:Q65">IF(P34=FALSE,"hiány","OK")</f>
        <v>OK</v>
      </c>
      <c r="R34" s="21">
        <v>1</v>
      </c>
      <c r="S34" s="36" t="b">
        <f aca="true" t="shared" si="9" ref="S34:S65">AND(G34="ok",Q34="ok",R34=1)</f>
        <v>0</v>
      </c>
      <c r="T34" s="51" t="str">
        <f>IF(S34=FALSE,"nem vizsg","aláírás")</f>
        <v>nem vizsg</v>
      </c>
      <c r="U34" s="16"/>
      <c r="V34" s="67"/>
    </row>
    <row r="35" spans="1:22" ht="12.75">
      <c r="A35" s="32">
        <v>34</v>
      </c>
      <c r="B35" s="60" t="s">
        <v>78</v>
      </c>
      <c r="C35" s="14"/>
      <c r="D35" s="13"/>
      <c r="E35" s="15"/>
      <c r="F35" s="36" t="b">
        <f t="shared" si="5"/>
        <v>0</v>
      </c>
      <c r="G35" s="21" t="s">
        <v>149</v>
      </c>
      <c r="H35" s="65">
        <v>1</v>
      </c>
      <c r="I35" s="65">
        <v>1</v>
      </c>
      <c r="J35" s="65">
        <v>1</v>
      </c>
      <c r="K35" s="65">
        <v>1</v>
      </c>
      <c r="L35" s="65">
        <v>1</v>
      </c>
      <c r="M35" s="65">
        <v>1</v>
      </c>
      <c r="N35" s="65">
        <v>1</v>
      </c>
      <c r="O35" s="38">
        <f t="shared" si="6"/>
        <v>7</v>
      </c>
      <c r="P35" s="39" t="b">
        <f t="shared" si="7"/>
        <v>1</v>
      </c>
      <c r="Q35" s="7" t="str">
        <f t="shared" si="8"/>
        <v>OK</v>
      </c>
      <c r="R35" s="21"/>
      <c r="S35" s="36" t="b">
        <f t="shared" si="9"/>
        <v>0</v>
      </c>
      <c r="T35" s="51" t="s">
        <v>147</v>
      </c>
      <c r="U35" s="40" t="s">
        <v>148</v>
      </c>
      <c r="V35" s="7"/>
    </row>
    <row r="36" spans="1:22" ht="12.75">
      <c r="A36" s="7">
        <v>35</v>
      </c>
      <c r="B36" s="60" t="s">
        <v>79</v>
      </c>
      <c r="C36" s="14">
        <v>11</v>
      </c>
      <c r="D36" s="13">
        <v>37</v>
      </c>
      <c r="E36" s="15">
        <v>25</v>
      </c>
      <c r="F36" s="36" t="b">
        <f t="shared" si="5"/>
        <v>0</v>
      </c>
      <c r="G36" s="21" t="str">
        <f>IF(F36=FALSE,"hiány","OK")</f>
        <v>hiány</v>
      </c>
      <c r="H36" s="65">
        <v>1</v>
      </c>
      <c r="I36" s="65">
        <v>1</v>
      </c>
      <c r="J36" s="65">
        <v>1</v>
      </c>
      <c r="K36" s="65">
        <v>1</v>
      </c>
      <c r="L36" s="65">
        <v>1</v>
      </c>
      <c r="M36" s="65">
        <v>1</v>
      </c>
      <c r="N36" s="65">
        <v>1</v>
      </c>
      <c r="O36" s="38">
        <f t="shared" si="6"/>
        <v>7</v>
      </c>
      <c r="P36" s="39" t="b">
        <f t="shared" si="7"/>
        <v>1</v>
      </c>
      <c r="Q36" s="7" t="str">
        <f t="shared" si="8"/>
        <v>OK</v>
      </c>
      <c r="R36" s="21">
        <v>1</v>
      </c>
      <c r="S36" s="36" t="b">
        <f t="shared" si="9"/>
        <v>0</v>
      </c>
      <c r="T36" s="51" t="str">
        <f>IF(S36=FALSE,"nem vizsg","aláírás")</f>
        <v>nem vizsg</v>
      </c>
      <c r="U36" s="16"/>
      <c r="V36" s="67"/>
    </row>
    <row r="37" spans="1:22" ht="12.75">
      <c r="A37" s="32">
        <v>36</v>
      </c>
      <c r="B37" s="60" t="s">
        <v>80</v>
      </c>
      <c r="C37" s="14"/>
      <c r="D37" s="13"/>
      <c r="E37" s="15"/>
      <c r="F37" s="36" t="b">
        <f t="shared" si="5"/>
        <v>0</v>
      </c>
      <c r="G37" s="21" t="s">
        <v>149</v>
      </c>
      <c r="H37" s="65">
        <v>1</v>
      </c>
      <c r="I37" s="65">
        <v>1</v>
      </c>
      <c r="J37" s="65">
        <v>1</v>
      </c>
      <c r="K37" s="65">
        <v>1</v>
      </c>
      <c r="L37" s="65">
        <v>1</v>
      </c>
      <c r="M37" s="65">
        <v>1</v>
      </c>
      <c r="N37" s="65">
        <v>1</v>
      </c>
      <c r="O37" s="38">
        <f t="shared" si="6"/>
        <v>7</v>
      </c>
      <c r="P37" s="39" t="b">
        <f t="shared" si="7"/>
        <v>1</v>
      </c>
      <c r="Q37" s="7" t="str">
        <f t="shared" si="8"/>
        <v>OK</v>
      </c>
      <c r="R37" s="21"/>
      <c r="S37" s="36" t="b">
        <f t="shared" si="9"/>
        <v>0</v>
      </c>
      <c r="T37" s="51" t="s">
        <v>147</v>
      </c>
      <c r="U37" s="40" t="s">
        <v>148</v>
      </c>
      <c r="V37" s="7"/>
    </row>
    <row r="38" spans="1:22" ht="12.75">
      <c r="A38" s="32">
        <v>37</v>
      </c>
      <c r="B38" s="60" t="s">
        <v>81</v>
      </c>
      <c r="C38" s="14">
        <v>86</v>
      </c>
      <c r="D38" s="13"/>
      <c r="E38" s="15"/>
      <c r="F38" s="36" t="b">
        <f t="shared" si="5"/>
        <v>1</v>
      </c>
      <c r="G38" s="21" t="str">
        <f>IF(F38=FALSE,"hiány","OK")</f>
        <v>OK</v>
      </c>
      <c r="H38" s="65">
        <v>1</v>
      </c>
      <c r="I38" s="65">
        <v>1</v>
      </c>
      <c r="J38" s="65">
        <v>1</v>
      </c>
      <c r="K38" s="65">
        <v>1</v>
      </c>
      <c r="L38" s="65">
        <v>1</v>
      </c>
      <c r="M38" s="65">
        <v>1</v>
      </c>
      <c r="N38" s="65">
        <v>1</v>
      </c>
      <c r="O38" s="38">
        <f t="shared" si="6"/>
        <v>7</v>
      </c>
      <c r="P38" s="39" t="b">
        <f t="shared" si="7"/>
        <v>1</v>
      </c>
      <c r="Q38" s="7" t="str">
        <f t="shared" si="8"/>
        <v>OK</v>
      </c>
      <c r="R38" s="21">
        <v>1</v>
      </c>
      <c r="S38" s="36" t="b">
        <f t="shared" si="9"/>
        <v>1</v>
      </c>
      <c r="T38" s="51" t="str">
        <f>IF(S38=FALSE,"nem vizsg","aláírás")</f>
        <v>aláírás</v>
      </c>
      <c r="U38" s="16"/>
      <c r="V38" s="67"/>
    </row>
    <row r="39" spans="1:22" ht="12.75">
      <c r="A39" s="7">
        <v>38</v>
      </c>
      <c r="B39" s="60" t="s">
        <v>82</v>
      </c>
      <c r="C39" s="14"/>
      <c r="D39" s="13"/>
      <c r="E39" s="15"/>
      <c r="F39" s="36" t="b">
        <f t="shared" si="5"/>
        <v>0</v>
      </c>
      <c r="G39" s="21" t="s">
        <v>149</v>
      </c>
      <c r="H39" s="65">
        <v>1</v>
      </c>
      <c r="I39" s="65">
        <v>1</v>
      </c>
      <c r="J39" s="65">
        <v>1</v>
      </c>
      <c r="K39" s="65">
        <v>1</v>
      </c>
      <c r="L39" s="65">
        <v>1</v>
      </c>
      <c r="M39" s="65">
        <v>1</v>
      </c>
      <c r="N39" s="65">
        <v>1</v>
      </c>
      <c r="O39" s="38">
        <f t="shared" si="6"/>
        <v>7</v>
      </c>
      <c r="P39" s="39" t="b">
        <f t="shared" si="7"/>
        <v>1</v>
      </c>
      <c r="Q39" s="7" t="str">
        <f t="shared" si="8"/>
        <v>OK</v>
      </c>
      <c r="R39" s="21"/>
      <c r="S39" s="36" t="b">
        <f t="shared" si="9"/>
        <v>0</v>
      </c>
      <c r="T39" s="51" t="s">
        <v>147</v>
      </c>
      <c r="U39" s="40" t="s">
        <v>148</v>
      </c>
      <c r="V39" s="7"/>
    </row>
    <row r="40" spans="1:22" ht="12.75">
      <c r="A40" s="32">
        <v>39</v>
      </c>
      <c r="B40" s="60" t="s">
        <v>83</v>
      </c>
      <c r="C40" s="14"/>
      <c r="D40" s="13"/>
      <c r="E40" s="15"/>
      <c r="F40" s="36" t="b">
        <f t="shared" si="5"/>
        <v>0</v>
      </c>
      <c r="G40" s="21" t="s">
        <v>149</v>
      </c>
      <c r="H40" s="65">
        <v>1</v>
      </c>
      <c r="I40" s="65">
        <v>1</v>
      </c>
      <c r="J40" s="65">
        <v>1</v>
      </c>
      <c r="K40" s="65">
        <v>1</v>
      </c>
      <c r="L40" s="65">
        <v>1</v>
      </c>
      <c r="M40" s="65">
        <v>1</v>
      </c>
      <c r="N40" s="65">
        <v>1</v>
      </c>
      <c r="O40" s="38">
        <f t="shared" si="6"/>
        <v>7</v>
      </c>
      <c r="P40" s="39" t="b">
        <f t="shared" si="7"/>
        <v>1</v>
      </c>
      <c r="Q40" s="7" t="str">
        <f t="shared" si="8"/>
        <v>OK</v>
      </c>
      <c r="R40" s="21"/>
      <c r="S40" s="36" t="b">
        <f t="shared" si="9"/>
        <v>0</v>
      </c>
      <c r="T40" s="51" t="s">
        <v>147</v>
      </c>
      <c r="U40" s="40" t="s">
        <v>148</v>
      </c>
      <c r="V40" s="67"/>
    </row>
    <row r="41" spans="1:22" ht="12.75">
      <c r="A41" s="32">
        <v>40</v>
      </c>
      <c r="B41" s="60" t="s">
        <v>84</v>
      </c>
      <c r="C41" s="14"/>
      <c r="D41" s="13"/>
      <c r="E41" s="15"/>
      <c r="F41" s="36" t="b">
        <f t="shared" si="5"/>
        <v>0</v>
      </c>
      <c r="G41" s="21" t="s">
        <v>149</v>
      </c>
      <c r="H41" s="65">
        <v>1</v>
      </c>
      <c r="I41" s="65">
        <v>1</v>
      </c>
      <c r="J41" s="65">
        <v>1</v>
      </c>
      <c r="K41" s="65">
        <v>1</v>
      </c>
      <c r="L41" s="65">
        <v>1</v>
      </c>
      <c r="M41" s="65">
        <v>1</v>
      </c>
      <c r="N41" s="65">
        <v>1</v>
      </c>
      <c r="O41" s="38">
        <f t="shared" si="6"/>
        <v>7</v>
      </c>
      <c r="P41" s="39" t="b">
        <f t="shared" si="7"/>
        <v>1</v>
      </c>
      <c r="Q41" s="7" t="str">
        <f t="shared" si="8"/>
        <v>OK</v>
      </c>
      <c r="R41" s="21"/>
      <c r="S41" s="36" t="b">
        <f t="shared" si="9"/>
        <v>0</v>
      </c>
      <c r="T41" s="51" t="s">
        <v>147</v>
      </c>
      <c r="U41" s="40" t="s">
        <v>148</v>
      </c>
      <c r="V41" s="7"/>
    </row>
    <row r="42" spans="1:22" ht="12.75">
      <c r="A42" s="7">
        <v>41</v>
      </c>
      <c r="B42" s="60" t="s">
        <v>88</v>
      </c>
      <c r="C42" s="14"/>
      <c r="D42" s="13"/>
      <c r="E42" s="15"/>
      <c r="F42" s="36" t="b">
        <f t="shared" si="5"/>
        <v>0</v>
      </c>
      <c r="G42" s="21" t="s">
        <v>149</v>
      </c>
      <c r="H42" s="65">
        <v>1</v>
      </c>
      <c r="I42" s="65">
        <v>1</v>
      </c>
      <c r="J42" s="65">
        <v>1</v>
      </c>
      <c r="K42" s="65">
        <v>1</v>
      </c>
      <c r="L42" s="65">
        <v>1</v>
      </c>
      <c r="M42" s="65">
        <v>1</v>
      </c>
      <c r="N42" s="65">
        <v>1</v>
      </c>
      <c r="O42" s="38">
        <f t="shared" si="6"/>
        <v>7</v>
      </c>
      <c r="P42" s="39" t="b">
        <f t="shared" si="7"/>
        <v>1</v>
      </c>
      <c r="Q42" s="7" t="str">
        <f t="shared" si="8"/>
        <v>OK</v>
      </c>
      <c r="R42" s="21"/>
      <c r="S42" s="36" t="b">
        <f t="shared" si="9"/>
        <v>0</v>
      </c>
      <c r="T42" s="51" t="s">
        <v>147</v>
      </c>
      <c r="U42" s="40" t="s">
        <v>148</v>
      </c>
      <c r="V42" s="67"/>
    </row>
    <row r="43" spans="1:22" ht="12.75">
      <c r="A43" s="32">
        <v>42</v>
      </c>
      <c r="B43" s="60" t="s">
        <v>87</v>
      </c>
      <c r="C43" s="14"/>
      <c r="D43" s="13"/>
      <c r="E43" s="15"/>
      <c r="F43" s="36" t="b">
        <f t="shared" si="5"/>
        <v>0</v>
      </c>
      <c r="G43" s="21" t="s">
        <v>149</v>
      </c>
      <c r="H43" s="65">
        <v>1</v>
      </c>
      <c r="I43" s="65">
        <v>1</v>
      </c>
      <c r="J43" s="65">
        <v>1</v>
      </c>
      <c r="K43" s="65">
        <v>1</v>
      </c>
      <c r="L43" s="65">
        <v>1</v>
      </c>
      <c r="M43" s="65">
        <v>1</v>
      </c>
      <c r="N43" s="65">
        <v>1</v>
      </c>
      <c r="O43" s="38">
        <f t="shared" si="6"/>
        <v>7</v>
      </c>
      <c r="P43" s="39" t="b">
        <f t="shared" si="7"/>
        <v>1</v>
      </c>
      <c r="Q43" s="7" t="str">
        <f t="shared" si="8"/>
        <v>OK</v>
      </c>
      <c r="R43" s="21"/>
      <c r="S43" s="36" t="b">
        <f t="shared" si="9"/>
        <v>0</v>
      </c>
      <c r="T43" s="51" t="s">
        <v>147</v>
      </c>
      <c r="U43" s="40" t="s">
        <v>148</v>
      </c>
      <c r="V43" s="7"/>
    </row>
    <row r="44" spans="1:22" ht="12.75">
      <c r="A44" s="32">
        <v>43</v>
      </c>
      <c r="B44" s="60" t="s">
        <v>86</v>
      </c>
      <c r="C44" s="14"/>
      <c r="D44" s="13"/>
      <c r="E44" s="15"/>
      <c r="F44" s="36" t="b">
        <f t="shared" si="5"/>
        <v>0</v>
      </c>
      <c r="G44" s="21" t="s">
        <v>149</v>
      </c>
      <c r="H44" s="65">
        <v>1</v>
      </c>
      <c r="I44" s="65">
        <v>1</v>
      </c>
      <c r="J44" s="65">
        <v>1</v>
      </c>
      <c r="K44" s="65">
        <v>1</v>
      </c>
      <c r="L44" s="65">
        <v>1</v>
      </c>
      <c r="M44" s="65">
        <v>1</v>
      </c>
      <c r="N44" s="65">
        <v>1</v>
      </c>
      <c r="O44" s="38">
        <f t="shared" si="6"/>
        <v>7</v>
      </c>
      <c r="P44" s="39" t="b">
        <f t="shared" si="7"/>
        <v>1</v>
      </c>
      <c r="Q44" s="7" t="str">
        <f t="shared" si="8"/>
        <v>OK</v>
      </c>
      <c r="R44" s="21"/>
      <c r="S44" s="36" t="b">
        <f t="shared" si="9"/>
        <v>0</v>
      </c>
      <c r="T44" s="51" t="s">
        <v>147</v>
      </c>
      <c r="U44" s="40" t="s">
        <v>148</v>
      </c>
      <c r="V44" s="67"/>
    </row>
    <row r="45" spans="1:22" ht="12.75">
      <c r="A45" s="7">
        <v>44</v>
      </c>
      <c r="B45" s="60" t="s">
        <v>85</v>
      </c>
      <c r="C45" s="14"/>
      <c r="D45" s="13"/>
      <c r="E45" s="15"/>
      <c r="F45" s="36" t="b">
        <f t="shared" si="5"/>
        <v>0</v>
      </c>
      <c r="G45" s="21" t="s">
        <v>149</v>
      </c>
      <c r="H45" s="65">
        <v>1</v>
      </c>
      <c r="I45" s="65">
        <v>1</v>
      </c>
      <c r="J45" s="65">
        <v>1</v>
      </c>
      <c r="K45" s="65">
        <v>1</v>
      </c>
      <c r="L45" s="65">
        <v>1</v>
      </c>
      <c r="M45" s="65">
        <v>1</v>
      </c>
      <c r="N45" s="65">
        <v>1</v>
      </c>
      <c r="O45" s="38">
        <f t="shared" si="6"/>
        <v>7</v>
      </c>
      <c r="P45" s="39" t="b">
        <f t="shared" si="7"/>
        <v>1</v>
      </c>
      <c r="Q45" s="7" t="str">
        <f t="shared" si="8"/>
        <v>OK</v>
      </c>
      <c r="R45" s="21"/>
      <c r="S45" s="36" t="b">
        <f t="shared" si="9"/>
        <v>0</v>
      </c>
      <c r="T45" s="51" t="s">
        <v>147</v>
      </c>
      <c r="U45" s="40" t="s">
        <v>148</v>
      </c>
      <c r="V45" s="7"/>
    </row>
    <row r="46" spans="1:22" ht="12.75">
      <c r="A46" s="32">
        <v>45</v>
      </c>
      <c r="B46" s="60" t="s">
        <v>89</v>
      </c>
      <c r="C46" s="14"/>
      <c r="D46" s="13"/>
      <c r="E46" s="15"/>
      <c r="F46" s="36" t="b">
        <f t="shared" si="5"/>
        <v>0</v>
      </c>
      <c r="G46" s="21" t="s">
        <v>149</v>
      </c>
      <c r="H46" s="65">
        <v>1</v>
      </c>
      <c r="I46" s="65">
        <v>1</v>
      </c>
      <c r="J46" s="65">
        <v>1</v>
      </c>
      <c r="K46" s="65">
        <v>1</v>
      </c>
      <c r="L46" s="65">
        <v>1</v>
      </c>
      <c r="M46" s="65">
        <v>1</v>
      </c>
      <c r="N46" s="65">
        <v>1</v>
      </c>
      <c r="O46" s="38">
        <f t="shared" si="6"/>
        <v>7</v>
      </c>
      <c r="P46" s="39" t="b">
        <f t="shared" si="7"/>
        <v>1</v>
      </c>
      <c r="Q46" s="7" t="str">
        <f t="shared" si="8"/>
        <v>OK</v>
      </c>
      <c r="R46" s="21"/>
      <c r="S46" s="36" t="b">
        <f t="shared" si="9"/>
        <v>0</v>
      </c>
      <c r="T46" s="51" t="s">
        <v>147</v>
      </c>
      <c r="U46" s="40" t="s">
        <v>148</v>
      </c>
      <c r="V46" s="67"/>
    </row>
    <row r="47" spans="1:22" ht="12.75">
      <c r="A47" s="32">
        <v>46</v>
      </c>
      <c r="B47" s="60" t="s">
        <v>90</v>
      </c>
      <c r="C47" s="14">
        <v>74</v>
      </c>
      <c r="D47" s="13"/>
      <c r="E47" s="15"/>
      <c r="F47" s="36" t="b">
        <f t="shared" si="5"/>
        <v>1</v>
      </c>
      <c r="G47" s="21" t="str">
        <f>IF(F47=FALSE,"hiány","OK")</f>
        <v>OK</v>
      </c>
      <c r="H47" s="65">
        <v>1</v>
      </c>
      <c r="I47" s="65">
        <v>1</v>
      </c>
      <c r="J47" s="65">
        <v>1</v>
      </c>
      <c r="K47" s="65">
        <v>1</v>
      </c>
      <c r="L47" s="65">
        <v>1</v>
      </c>
      <c r="M47" s="65">
        <v>1</v>
      </c>
      <c r="N47" s="65">
        <v>1</v>
      </c>
      <c r="O47" s="38">
        <f t="shared" si="6"/>
        <v>7</v>
      </c>
      <c r="P47" s="39" t="b">
        <f t="shared" si="7"/>
        <v>1</v>
      </c>
      <c r="Q47" s="7" t="str">
        <f t="shared" si="8"/>
        <v>OK</v>
      </c>
      <c r="R47" s="21">
        <v>1</v>
      </c>
      <c r="S47" s="36" t="b">
        <f t="shared" si="9"/>
        <v>1</v>
      </c>
      <c r="T47" s="51" t="s">
        <v>147</v>
      </c>
      <c r="U47" s="40" t="s">
        <v>148</v>
      </c>
      <c r="V47" s="7"/>
    </row>
    <row r="48" spans="1:22" ht="12.75">
      <c r="A48" s="7">
        <v>47</v>
      </c>
      <c r="B48" s="60" t="s">
        <v>91</v>
      </c>
      <c r="C48" s="14"/>
      <c r="D48" s="13"/>
      <c r="E48" s="15"/>
      <c r="F48" s="36" t="b">
        <f t="shared" si="5"/>
        <v>0</v>
      </c>
      <c r="G48" s="21" t="s">
        <v>149</v>
      </c>
      <c r="H48" s="65">
        <v>1</v>
      </c>
      <c r="I48" s="65">
        <v>1</v>
      </c>
      <c r="J48" s="65">
        <v>1</v>
      </c>
      <c r="K48" s="65">
        <v>1</v>
      </c>
      <c r="L48" s="65">
        <v>1</v>
      </c>
      <c r="M48" s="65">
        <v>1</v>
      </c>
      <c r="N48" s="65">
        <v>1</v>
      </c>
      <c r="O48" s="38">
        <f t="shared" si="6"/>
        <v>7</v>
      </c>
      <c r="P48" s="39" t="b">
        <f t="shared" si="7"/>
        <v>1</v>
      </c>
      <c r="Q48" s="7" t="str">
        <f t="shared" si="8"/>
        <v>OK</v>
      </c>
      <c r="R48" s="21"/>
      <c r="S48" s="36" t="b">
        <f t="shared" si="9"/>
        <v>0</v>
      </c>
      <c r="T48" s="51" t="s">
        <v>147</v>
      </c>
      <c r="U48" s="40" t="s">
        <v>148</v>
      </c>
      <c r="V48" s="67"/>
    </row>
    <row r="49" spans="1:22" ht="12.75">
      <c r="A49" s="32">
        <v>48</v>
      </c>
      <c r="B49" s="60" t="s">
        <v>94</v>
      </c>
      <c r="C49" s="14"/>
      <c r="D49" s="13"/>
      <c r="E49" s="15"/>
      <c r="F49" s="36" t="b">
        <f t="shared" si="5"/>
        <v>0</v>
      </c>
      <c r="G49" s="21" t="s">
        <v>149</v>
      </c>
      <c r="H49" s="65">
        <v>1</v>
      </c>
      <c r="I49" s="65">
        <v>1</v>
      </c>
      <c r="J49" s="65">
        <v>1</v>
      </c>
      <c r="K49" s="65">
        <v>1</v>
      </c>
      <c r="L49" s="65">
        <v>1</v>
      </c>
      <c r="M49" s="65">
        <v>1</v>
      </c>
      <c r="N49" s="65">
        <v>1</v>
      </c>
      <c r="O49" s="38">
        <f t="shared" si="6"/>
        <v>7</v>
      </c>
      <c r="P49" s="39" t="b">
        <f t="shared" si="7"/>
        <v>1</v>
      </c>
      <c r="Q49" s="7" t="str">
        <f t="shared" si="8"/>
        <v>OK</v>
      </c>
      <c r="R49" s="21"/>
      <c r="S49" s="36" t="b">
        <f t="shared" si="9"/>
        <v>0</v>
      </c>
      <c r="T49" s="51" t="s">
        <v>147</v>
      </c>
      <c r="U49" s="40" t="s">
        <v>148</v>
      </c>
      <c r="V49" s="7"/>
    </row>
    <row r="50" spans="1:22" ht="12.75">
      <c r="A50" s="32">
        <v>49</v>
      </c>
      <c r="B50" s="60" t="s">
        <v>93</v>
      </c>
      <c r="C50" s="14">
        <v>71</v>
      </c>
      <c r="D50" s="13"/>
      <c r="E50" s="15"/>
      <c r="F50" s="36" t="b">
        <f t="shared" si="5"/>
        <v>1</v>
      </c>
      <c r="G50" s="21" t="str">
        <f>IF(F50=FALSE,"hiány","OK")</f>
        <v>OK</v>
      </c>
      <c r="H50" s="65">
        <v>1</v>
      </c>
      <c r="I50" s="65">
        <v>1</v>
      </c>
      <c r="J50" s="65">
        <v>1</v>
      </c>
      <c r="K50" s="65">
        <v>1</v>
      </c>
      <c r="L50" s="65">
        <v>1</v>
      </c>
      <c r="M50" s="65">
        <v>1</v>
      </c>
      <c r="N50" s="65">
        <v>1</v>
      </c>
      <c r="O50" s="38">
        <f t="shared" si="6"/>
        <v>7</v>
      </c>
      <c r="P50" s="39" t="b">
        <f t="shared" si="7"/>
        <v>1</v>
      </c>
      <c r="Q50" s="7" t="str">
        <f t="shared" si="8"/>
        <v>OK</v>
      </c>
      <c r="R50" s="21">
        <v>1</v>
      </c>
      <c r="S50" s="36" t="b">
        <f t="shared" si="9"/>
        <v>1</v>
      </c>
      <c r="T50" s="51" t="str">
        <f>IF(S50=FALSE,"nem vizsg","aláírás")</f>
        <v>aláírás</v>
      </c>
      <c r="U50" s="16"/>
      <c r="V50" s="67"/>
    </row>
    <row r="51" spans="1:22" ht="12.75">
      <c r="A51" s="7">
        <v>50</v>
      </c>
      <c r="B51" s="60" t="s">
        <v>92</v>
      </c>
      <c r="C51" s="14"/>
      <c r="D51" s="13"/>
      <c r="E51" s="15"/>
      <c r="F51" s="36" t="b">
        <f t="shared" si="5"/>
        <v>0</v>
      </c>
      <c r="G51" s="21" t="s">
        <v>149</v>
      </c>
      <c r="H51" s="65">
        <v>1</v>
      </c>
      <c r="I51" s="65">
        <v>1</v>
      </c>
      <c r="J51" s="65">
        <v>1</v>
      </c>
      <c r="K51" s="65">
        <v>1</v>
      </c>
      <c r="L51" s="65">
        <v>1</v>
      </c>
      <c r="M51" s="65">
        <v>1</v>
      </c>
      <c r="N51" s="65">
        <v>1</v>
      </c>
      <c r="O51" s="38">
        <f t="shared" si="6"/>
        <v>7</v>
      </c>
      <c r="P51" s="39" t="b">
        <f t="shared" si="7"/>
        <v>1</v>
      </c>
      <c r="Q51" s="7" t="str">
        <f t="shared" si="8"/>
        <v>OK</v>
      </c>
      <c r="R51" s="21"/>
      <c r="S51" s="36" t="b">
        <f t="shared" si="9"/>
        <v>0</v>
      </c>
      <c r="T51" s="51" t="s">
        <v>147</v>
      </c>
      <c r="U51" s="40" t="s">
        <v>148</v>
      </c>
      <c r="V51" s="7"/>
    </row>
    <row r="52" spans="1:22" ht="12.75">
      <c r="A52" s="32">
        <v>51</v>
      </c>
      <c r="B52" s="60" t="s">
        <v>95</v>
      </c>
      <c r="C52" s="14"/>
      <c r="D52" s="13"/>
      <c r="E52" s="15"/>
      <c r="F52" s="36" t="b">
        <f t="shared" si="5"/>
        <v>0</v>
      </c>
      <c r="G52" s="21" t="s">
        <v>149</v>
      </c>
      <c r="H52" s="65">
        <v>1</v>
      </c>
      <c r="I52" s="65">
        <v>1</v>
      </c>
      <c r="J52" s="65">
        <v>1</v>
      </c>
      <c r="K52" s="65">
        <v>1</v>
      </c>
      <c r="L52" s="65">
        <v>1</v>
      </c>
      <c r="M52" s="65">
        <v>1</v>
      </c>
      <c r="N52" s="65">
        <v>1</v>
      </c>
      <c r="O52" s="38">
        <f t="shared" si="6"/>
        <v>7</v>
      </c>
      <c r="P52" s="39" t="b">
        <f t="shared" si="7"/>
        <v>1</v>
      </c>
      <c r="Q52" s="7" t="str">
        <f t="shared" si="8"/>
        <v>OK</v>
      </c>
      <c r="R52" s="21"/>
      <c r="S52" s="36" t="b">
        <f t="shared" si="9"/>
        <v>0</v>
      </c>
      <c r="T52" s="51" t="s">
        <v>147</v>
      </c>
      <c r="U52" s="40" t="s">
        <v>148</v>
      </c>
      <c r="V52" s="67"/>
    </row>
    <row r="53" spans="1:22" ht="12.75">
      <c r="A53" s="32">
        <v>52</v>
      </c>
      <c r="B53" s="60" t="s">
        <v>96</v>
      </c>
      <c r="C53" s="14"/>
      <c r="D53" s="13"/>
      <c r="E53" s="15"/>
      <c r="F53" s="36" t="b">
        <f t="shared" si="5"/>
        <v>0</v>
      </c>
      <c r="G53" s="21" t="s">
        <v>149</v>
      </c>
      <c r="H53" s="65">
        <v>1</v>
      </c>
      <c r="I53" s="65">
        <v>1</v>
      </c>
      <c r="J53" s="65">
        <v>1</v>
      </c>
      <c r="K53" s="65">
        <v>1</v>
      </c>
      <c r="L53" s="65">
        <v>1</v>
      </c>
      <c r="M53" s="65">
        <v>1</v>
      </c>
      <c r="N53" s="65">
        <v>1</v>
      </c>
      <c r="O53" s="38">
        <f t="shared" si="6"/>
        <v>7</v>
      </c>
      <c r="P53" s="39" t="b">
        <f t="shared" si="7"/>
        <v>1</v>
      </c>
      <c r="Q53" s="7" t="str">
        <f t="shared" si="8"/>
        <v>OK</v>
      </c>
      <c r="R53" s="21"/>
      <c r="S53" s="36" t="b">
        <f t="shared" si="9"/>
        <v>0</v>
      </c>
      <c r="T53" s="51" t="s">
        <v>147</v>
      </c>
      <c r="U53" s="40" t="s">
        <v>148</v>
      </c>
      <c r="V53" s="7"/>
    </row>
    <row r="54" spans="1:22" ht="12.75">
      <c r="A54" s="7">
        <v>53</v>
      </c>
      <c r="B54" s="60" t="s">
        <v>97</v>
      </c>
      <c r="C54" s="14"/>
      <c r="D54" s="13"/>
      <c r="E54" s="15"/>
      <c r="F54" s="36" t="b">
        <f t="shared" si="5"/>
        <v>0</v>
      </c>
      <c r="G54" s="21" t="s">
        <v>149</v>
      </c>
      <c r="H54" s="65">
        <v>1</v>
      </c>
      <c r="I54" s="65">
        <v>1</v>
      </c>
      <c r="J54" s="65">
        <v>1</v>
      </c>
      <c r="K54" s="65">
        <v>1</v>
      </c>
      <c r="L54" s="65">
        <v>1</v>
      </c>
      <c r="M54" s="65">
        <v>1</v>
      </c>
      <c r="N54" s="65">
        <v>1</v>
      </c>
      <c r="O54" s="38">
        <f t="shared" si="6"/>
        <v>7</v>
      </c>
      <c r="P54" s="39" t="b">
        <f t="shared" si="7"/>
        <v>1</v>
      </c>
      <c r="Q54" s="7" t="str">
        <f t="shared" si="8"/>
        <v>OK</v>
      </c>
      <c r="R54" s="21"/>
      <c r="S54" s="36" t="b">
        <f t="shared" si="9"/>
        <v>0</v>
      </c>
      <c r="T54" s="51" t="s">
        <v>147</v>
      </c>
      <c r="U54" s="40" t="s">
        <v>148</v>
      </c>
      <c r="V54" s="67"/>
    </row>
    <row r="55" spans="1:22" ht="12.75">
      <c r="A55" s="32">
        <v>54</v>
      </c>
      <c r="B55" s="60" t="s">
        <v>98</v>
      </c>
      <c r="C55" s="14"/>
      <c r="D55" s="13"/>
      <c r="E55" s="15"/>
      <c r="F55" s="36" t="b">
        <f t="shared" si="5"/>
        <v>0</v>
      </c>
      <c r="G55" s="21" t="s">
        <v>149</v>
      </c>
      <c r="H55" s="65">
        <v>1</v>
      </c>
      <c r="I55" s="65">
        <v>1</v>
      </c>
      <c r="J55" s="65">
        <v>1</v>
      </c>
      <c r="K55" s="65">
        <v>1</v>
      </c>
      <c r="L55" s="65">
        <v>1</v>
      </c>
      <c r="M55" s="65">
        <v>1</v>
      </c>
      <c r="N55" s="65">
        <v>1</v>
      </c>
      <c r="O55" s="38">
        <f t="shared" si="6"/>
        <v>7</v>
      </c>
      <c r="P55" s="39" t="b">
        <f t="shared" si="7"/>
        <v>1</v>
      </c>
      <c r="Q55" s="7" t="str">
        <f t="shared" si="8"/>
        <v>OK</v>
      </c>
      <c r="R55" s="21"/>
      <c r="S55" s="36" t="b">
        <f t="shared" si="9"/>
        <v>0</v>
      </c>
      <c r="T55" s="51" t="s">
        <v>147</v>
      </c>
      <c r="U55" s="40" t="s">
        <v>148</v>
      </c>
      <c r="V55" s="7"/>
    </row>
    <row r="56" spans="1:22" ht="12.75">
      <c r="A56" s="32">
        <v>55</v>
      </c>
      <c r="B56" s="60" t="s">
        <v>99</v>
      </c>
      <c r="C56" s="14"/>
      <c r="D56" s="13"/>
      <c r="E56" s="15"/>
      <c r="F56" s="36" t="b">
        <f t="shared" si="5"/>
        <v>0</v>
      </c>
      <c r="G56" s="21" t="s">
        <v>149</v>
      </c>
      <c r="H56" s="65">
        <v>1</v>
      </c>
      <c r="I56" s="65">
        <v>1</v>
      </c>
      <c r="J56" s="65">
        <v>1</v>
      </c>
      <c r="K56" s="65">
        <v>1</v>
      </c>
      <c r="L56" s="65">
        <v>1</v>
      </c>
      <c r="M56" s="65">
        <v>1</v>
      </c>
      <c r="N56" s="65">
        <v>1</v>
      </c>
      <c r="O56" s="38">
        <f t="shared" si="6"/>
        <v>7</v>
      </c>
      <c r="P56" s="39" t="b">
        <f t="shared" si="7"/>
        <v>1</v>
      </c>
      <c r="Q56" s="7" t="str">
        <f t="shared" si="8"/>
        <v>OK</v>
      </c>
      <c r="R56" s="21"/>
      <c r="S56" s="36" t="b">
        <f t="shared" si="9"/>
        <v>0</v>
      </c>
      <c r="T56" s="51" t="s">
        <v>147</v>
      </c>
      <c r="U56" s="40" t="s">
        <v>148</v>
      </c>
      <c r="V56" s="67"/>
    </row>
    <row r="57" spans="1:22" ht="12.75">
      <c r="A57" s="7">
        <v>56</v>
      </c>
      <c r="B57" s="60" t="s">
        <v>100</v>
      </c>
      <c r="C57" s="14"/>
      <c r="D57" s="13"/>
      <c r="E57" s="15"/>
      <c r="F57" s="36" t="b">
        <f t="shared" si="5"/>
        <v>0</v>
      </c>
      <c r="G57" s="21" t="s">
        <v>149</v>
      </c>
      <c r="H57" s="65">
        <v>1</v>
      </c>
      <c r="I57" s="65">
        <v>1</v>
      </c>
      <c r="J57" s="65">
        <v>1</v>
      </c>
      <c r="K57" s="65">
        <v>1</v>
      </c>
      <c r="L57" s="65">
        <v>1</v>
      </c>
      <c r="M57" s="65">
        <v>1</v>
      </c>
      <c r="N57" s="65">
        <v>1</v>
      </c>
      <c r="O57" s="38">
        <f t="shared" si="6"/>
        <v>7</v>
      </c>
      <c r="P57" s="39" t="b">
        <f t="shared" si="7"/>
        <v>1</v>
      </c>
      <c r="Q57" s="7" t="str">
        <f t="shared" si="8"/>
        <v>OK</v>
      </c>
      <c r="R57" s="21"/>
      <c r="S57" s="36" t="b">
        <f t="shared" si="9"/>
        <v>0</v>
      </c>
      <c r="T57" s="51" t="s">
        <v>147</v>
      </c>
      <c r="U57" s="40" t="s">
        <v>148</v>
      </c>
      <c r="V57" s="7"/>
    </row>
    <row r="58" spans="1:22" ht="12.75">
      <c r="A58" s="32">
        <v>57</v>
      </c>
      <c r="B58" s="60" t="s">
        <v>101</v>
      </c>
      <c r="C58" s="14"/>
      <c r="D58" s="13"/>
      <c r="E58" s="15"/>
      <c r="F58" s="36" t="b">
        <f t="shared" si="5"/>
        <v>0</v>
      </c>
      <c r="G58" s="21" t="s">
        <v>149</v>
      </c>
      <c r="H58" s="65">
        <v>1</v>
      </c>
      <c r="I58" s="65">
        <v>1</v>
      </c>
      <c r="J58" s="65">
        <v>1</v>
      </c>
      <c r="K58" s="65">
        <v>1</v>
      </c>
      <c r="L58" s="65">
        <v>1</v>
      </c>
      <c r="M58" s="65">
        <v>1</v>
      </c>
      <c r="N58" s="65">
        <v>1</v>
      </c>
      <c r="O58" s="38">
        <f t="shared" si="6"/>
        <v>7</v>
      </c>
      <c r="P58" s="39" t="b">
        <f t="shared" si="7"/>
        <v>1</v>
      </c>
      <c r="Q58" s="7" t="str">
        <f t="shared" si="8"/>
        <v>OK</v>
      </c>
      <c r="R58" s="21"/>
      <c r="S58" s="36" t="b">
        <f t="shared" si="9"/>
        <v>0</v>
      </c>
      <c r="T58" s="51" t="s">
        <v>147</v>
      </c>
      <c r="U58" s="40" t="s">
        <v>148</v>
      </c>
      <c r="V58" s="67"/>
    </row>
    <row r="59" spans="1:22" ht="12.75">
      <c r="A59" s="32">
        <v>58</v>
      </c>
      <c r="B59" s="60" t="s">
        <v>102</v>
      </c>
      <c r="C59" s="14"/>
      <c r="D59" s="13"/>
      <c r="E59" s="15"/>
      <c r="F59" s="36" t="b">
        <f t="shared" si="5"/>
        <v>0</v>
      </c>
      <c r="G59" s="21" t="s">
        <v>149</v>
      </c>
      <c r="H59" s="65">
        <v>1</v>
      </c>
      <c r="I59" s="65">
        <v>1</v>
      </c>
      <c r="J59" s="65">
        <v>1</v>
      </c>
      <c r="K59" s="65">
        <v>1</v>
      </c>
      <c r="L59" s="65">
        <v>1</v>
      </c>
      <c r="M59" s="65">
        <v>1</v>
      </c>
      <c r="N59" s="65">
        <v>1</v>
      </c>
      <c r="O59" s="38">
        <f t="shared" si="6"/>
        <v>7</v>
      </c>
      <c r="P59" s="39" t="b">
        <f t="shared" si="7"/>
        <v>1</v>
      </c>
      <c r="Q59" s="7" t="str">
        <f t="shared" si="8"/>
        <v>OK</v>
      </c>
      <c r="R59" s="21"/>
      <c r="S59" s="36" t="b">
        <f t="shared" si="9"/>
        <v>0</v>
      </c>
      <c r="T59" s="51" t="s">
        <v>147</v>
      </c>
      <c r="U59" s="40" t="s">
        <v>148</v>
      </c>
      <c r="V59" s="7"/>
    </row>
    <row r="60" spans="1:22" ht="12.75">
      <c r="A60" s="7">
        <v>59</v>
      </c>
      <c r="B60" s="60" t="s">
        <v>103</v>
      </c>
      <c r="C60" s="14"/>
      <c r="D60" s="13"/>
      <c r="E60" s="15"/>
      <c r="F60" s="36" t="b">
        <f t="shared" si="5"/>
        <v>0</v>
      </c>
      <c r="G60" s="21" t="s">
        <v>149</v>
      </c>
      <c r="H60" s="65">
        <v>1</v>
      </c>
      <c r="I60" s="65">
        <v>1</v>
      </c>
      <c r="J60" s="65">
        <v>1</v>
      </c>
      <c r="K60" s="65">
        <v>1</v>
      </c>
      <c r="L60" s="65">
        <v>1</v>
      </c>
      <c r="M60" s="65">
        <v>1</v>
      </c>
      <c r="N60" s="65">
        <v>1</v>
      </c>
      <c r="O60" s="38">
        <f t="shared" si="6"/>
        <v>7</v>
      </c>
      <c r="P60" s="39" t="b">
        <f t="shared" si="7"/>
        <v>1</v>
      </c>
      <c r="Q60" s="7" t="str">
        <f t="shared" si="8"/>
        <v>OK</v>
      </c>
      <c r="R60" s="21"/>
      <c r="S60" s="36" t="b">
        <f t="shared" si="9"/>
        <v>0</v>
      </c>
      <c r="T60" s="51" t="s">
        <v>147</v>
      </c>
      <c r="U60" s="40" t="s">
        <v>148</v>
      </c>
      <c r="V60" s="67"/>
    </row>
    <row r="61" spans="1:22" ht="12.75">
      <c r="A61" s="32">
        <v>60</v>
      </c>
      <c r="B61" s="60" t="s">
        <v>104</v>
      </c>
      <c r="C61" s="14"/>
      <c r="D61" s="13"/>
      <c r="E61" s="15"/>
      <c r="F61" s="36" t="b">
        <f t="shared" si="5"/>
        <v>0</v>
      </c>
      <c r="G61" s="21" t="s">
        <v>149</v>
      </c>
      <c r="H61" s="65">
        <v>1</v>
      </c>
      <c r="I61" s="65">
        <v>1</v>
      </c>
      <c r="J61" s="65">
        <v>1</v>
      </c>
      <c r="K61" s="65">
        <v>1</v>
      </c>
      <c r="L61" s="65">
        <v>1</v>
      </c>
      <c r="M61" s="65">
        <v>1</v>
      </c>
      <c r="N61" s="65">
        <v>1</v>
      </c>
      <c r="O61" s="38">
        <f t="shared" si="6"/>
        <v>7</v>
      </c>
      <c r="P61" s="39" t="b">
        <f t="shared" si="7"/>
        <v>1</v>
      </c>
      <c r="Q61" s="7" t="str">
        <f t="shared" si="8"/>
        <v>OK</v>
      </c>
      <c r="R61" s="21"/>
      <c r="S61" s="36" t="b">
        <f t="shared" si="9"/>
        <v>0</v>
      </c>
      <c r="T61" s="51" t="s">
        <v>147</v>
      </c>
      <c r="U61" s="40" t="s">
        <v>148</v>
      </c>
      <c r="V61" s="7"/>
    </row>
    <row r="62" spans="1:22" ht="12.75">
      <c r="A62" s="32">
        <v>61</v>
      </c>
      <c r="B62" s="60" t="s">
        <v>105</v>
      </c>
      <c r="C62" s="14"/>
      <c r="D62" s="13"/>
      <c r="E62" s="15"/>
      <c r="F62" s="36" t="b">
        <f t="shared" si="5"/>
        <v>0</v>
      </c>
      <c r="G62" s="21" t="s">
        <v>149</v>
      </c>
      <c r="H62" s="65">
        <v>1</v>
      </c>
      <c r="I62" s="65">
        <v>1</v>
      </c>
      <c r="J62" s="65">
        <v>1</v>
      </c>
      <c r="K62" s="65">
        <v>1</v>
      </c>
      <c r="L62" s="65">
        <v>1</v>
      </c>
      <c r="M62" s="65">
        <v>1</v>
      </c>
      <c r="N62" s="65">
        <v>1</v>
      </c>
      <c r="O62" s="38">
        <f t="shared" si="6"/>
        <v>7</v>
      </c>
      <c r="P62" s="39" t="b">
        <f t="shared" si="7"/>
        <v>1</v>
      </c>
      <c r="Q62" s="7" t="str">
        <f t="shared" si="8"/>
        <v>OK</v>
      </c>
      <c r="R62" s="21"/>
      <c r="S62" s="36" t="b">
        <f t="shared" si="9"/>
        <v>0</v>
      </c>
      <c r="T62" s="51" t="s">
        <v>147</v>
      </c>
      <c r="U62" s="40" t="s">
        <v>148</v>
      </c>
      <c r="V62" s="67"/>
    </row>
    <row r="63" spans="1:22" ht="12.75">
      <c r="A63" s="7">
        <v>62</v>
      </c>
      <c r="B63" s="60" t="s">
        <v>106</v>
      </c>
      <c r="C63" s="14"/>
      <c r="D63" s="13"/>
      <c r="E63" s="15"/>
      <c r="F63" s="36" t="b">
        <f t="shared" si="5"/>
        <v>0</v>
      </c>
      <c r="G63" s="21" t="s">
        <v>149</v>
      </c>
      <c r="H63" s="65">
        <v>1</v>
      </c>
      <c r="I63" s="65">
        <v>1</v>
      </c>
      <c r="J63" s="65">
        <v>1</v>
      </c>
      <c r="K63" s="65">
        <v>1</v>
      </c>
      <c r="L63" s="65">
        <v>1</v>
      </c>
      <c r="M63" s="65">
        <v>1</v>
      </c>
      <c r="N63" s="65">
        <v>1</v>
      </c>
      <c r="O63" s="38">
        <f t="shared" si="6"/>
        <v>7</v>
      </c>
      <c r="P63" s="39" t="b">
        <f t="shared" si="7"/>
        <v>1</v>
      </c>
      <c r="Q63" s="7" t="str">
        <f t="shared" si="8"/>
        <v>OK</v>
      </c>
      <c r="R63" s="21"/>
      <c r="S63" s="36" t="b">
        <f t="shared" si="9"/>
        <v>0</v>
      </c>
      <c r="T63" s="51" t="s">
        <v>147</v>
      </c>
      <c r="U63" s="40" t="s">
        <v>148</v>
      </c>
      <c r="V63" s="7"/>
    </row>
    <row r="64" spans="1:22" ht="12.75">
      <c r="A64" s="32">
        <v>63</v>
      </c>
      <c r="B64" s="60" t="s">
        <v>107</v>
      </c>
      <c r="C64" s="14"/>
      <c r="D64" s="13"/>
      <c r="E64" s="15"/>
      <c r="F64" s="36" t="b">
        <f t="shared" si="5"/>
        <v>0</v>
      </c>
      <c r="G64" s="21" t="s">
        <v>149</v>
      </c>
      <c r="H64" s="65">
        <v>1</v>
      </c>
      <c r="I64" s="65">
        <v>1</v>
      </c>
      <c r="J64" s="65">
        <v>1</v>
      </c>
      <c r="K64" s="65">
        <v>1</v>
      </c>
      <c r="L64" s="65">
        <v>1</v>
      </c>
      <c r="M64" s="65">
        <v>1</v>
      </c>
      <c r="N64" s="65">
        <v>1</v>
      </c>
      <c r="O64" s="38">
        <f t="shared" si="6"/>
        <v>7</v>
      </c>
      <c r="P64" s="39" t="b">
        <f t="shared" si="7"/>
        <v>1</v>
      </c>
      <c r="Q64" s="7" t="str">
        <f t="shared" si="8"/>
        <v>OK</v>
      </c>
      <c r="R64" s="21"/>
      <c r="S64" s="36" t="b">
        <f t="shared" si="9"/>
        <v>0</v>
      </c>
      <c r="T64" s="51" t="s">
        <v>147</v>
      </c>
      <c r="U64" s="40" t="s">
        <v>148</v>
      </c>
      <c r="V64" s="67"/>
    </row>
    <row r="65" spans="1:22" ht="12.75">
      <c r="A65" s="32">
        <v>64</v>
      </c>
      <c r="B65" s="60" t="s">
        <v>108</v>
      </c>
      <c r="C65" s="14">
        <v>34</v>
      </c>
      <c r="D65" s="13">
        <v>73</v>
      </c>
      <c r="E65" s="15"/>
      <c r="F65" s="36" t="b">
        <f t="shared" si="5"/>
        <v>1</v>
      </c>
      <c r="G65" s="7" t="str">
        <f>IF(F65=FALSE,"hiány","OK")</f>
        <v>OK</v>
      </c>
      <c r="H65" s="65">
        <v>1</v>
      </c>
      <c r="I65" s="65">
        <v>1</v>
      </c>
      <c r="J65" s="65">
        <v>1</v>
      </c>
      <c r="K65" s="65">
        <v>1</v>
      </c>
      <c r="L65" s="65">
        <v>1</v>
      </c>
      <c r="M65" s="65">
        <v>1</v>
      </c>
      <c r="N65" s="65">
        <v>1</v>
      </c>
      <c r="O65" s="38">
        <f t="shared" si="6"/>
        <v>7</v>
      </c>
      <c r="P65" s="39" t="b">
        <f t="shared" si="7"/>
        <v>1</v>
      </c>
      <c r="Q65" s="7" t="str">
        <f t="shared" si="8"/>
        <v>OK</v>
      </c>
      <c r="R65" s="21">
        <v>1</v>
      </c>
      <c r="S65" s="36" t="b">
        <f t="shared" si="9"/>
        <v>1</v>
      </c>
      <c r="T65" s="51" t="str">
        <f>IF(S65=FALSE,"nem vizsg","aláírás")</f>
        <v>aláírás</v>
      </c>
      <c r="U65" s="17"/>
      <c r="V65" s="7"/>
    </row>
    <row r="66" spans="1:22" ht="12.75">
      <c r="A66" s="7">
        <v>65</v>
      </c>
      <c r="B66" s="60" t="s">
        <v>109</v>
      </c>
      <c r="C66" s="14"/>
      <c r="D66" s="13"/>
      <c r="E66" s="15"/>
      <c r="F66" s="36" t="b">
        <f aca="true" t="shared" si="10" ref="F66:F96">OR(C66&gt;49,D66&gt;49,E66&gt;49)</f>
        <v>0</v>
      </c>
      <c r="G66" s="7" t="s">
        <v>149</v>
      </c>
      <c r="H66" s="65">
        <v>1</v>
      </c>
      <c r="I66" s="65">
        <v>1</v>
      </c>
      <c r="J66" s="65">
        <v>1</v>
      </c>
      <c r="K66" s="65">
        <v>1</v>
      </c>
      <c r="L66" s="65">
        <v>1</v>
      </c>
      <c r="M66" s="65">
        <v>1</v>
      </c>
      <c r="N66" s="65">
        <v>1</v>
      </c>
      <c r="O66" s="38">
        <f aca="true" t="shared" si="11" ref="O66:O96">COUNTIF(H66:N66,"=1")</f>
        <v>7</v>
      </c>
      <c r="P66" s="39" t="b">
        <f aca="true" t="shared" si="12" ref="P66:P96">AND(O66=7)</f>
        <v>1</v>
      </c>
      <c r="Q66" s="7" t="str">
        <f aca="true" t="shared" si="13" ref="Q66:Q96">IF(P66=FALSE,"hiány","OK")</f>
        <v>OK</v>
      </c>
      <c r="R66" s="21"/>
      <c r="S66" s="36" t="b">
        <f aca="true" t="shared" si="14" ref="S66:S96">AND(G66="ok",Q66="ok",R66=1)</f>
        <v>0</v>
      </c>
      <c r="T66" s="51" t="s">
        <v>147</v>
      </c>
      <c r="U66" s="40" t="s">
        <v>148</v>
      </c>
      <c r="V66" s="67"/>
    </row>
    <row r="67" spans="1:22" ht="12.75">
      <c r="A67" s="32">
        <v>66</v>
      </c>
      <c r="B67" s="60" t="s">
        <v>110</v>
      </c>
      <c r="C67" s="14"/>
      <c r="D67" s="13"/>
      <c r="E67" s="15"/>
      <c r="F67" s="36" t="b">
        <f t="shared" si="10"/>
        <v>0</v>
      </c>
      <c r="G67" s="7" t="s">
        <v>149</v>
      </c>
      <c r="H67" s="65">
        <v>1</v>
      </c>
      <c r="I67" s="65">
        <v>1</v>
      </c>
      <c r="J67" s="65">
        <v>1</v>
      </c>
      <c r="K67" s="65">
        <v>1</v>
      </c>
      <c r="L67" s="65">
        <v>1</v>
      </c>
      <c r="M67" s="65">
        <v>1</v>
      </c>
      <c r="N67" s="65">
        <v>1</v>
      </c>
      <c r="O67" s="38">
        <f t="shared" si="11"/>
        <v>7</v>
      </c>
      <c r="P67" s="39" t="b">
        <f t="shared" si="12"/>
        <v>1</v>
      </c>
      <c r="Q67" s="7" t="str">
        <f t="shared" si="13"/>
        <v>OK</v>
      </c>
      <c r="R67" s="21"/>
      <c r="S67" s="36" t="b">
        <f t="shared" si="14"/>
        <v>0</v>
      </c>
      <c r="T67" s="51" t="s">
        <v>147</v>
      </c>
      <c r="U67" s="40" t="s">
        <v>148</v>
      </c>
      <c r="V67" s="7"/>
    </row>
    <row r="68" spans="1:22" ht="12.75">
      <c r="A68" s="32">
        <v>67</v>
      </c>
      <c r="B68" s="60" t="s">
        <v>111</v>
      </c>
      <c r="C68" s="14"/>
      <c r="D68" s="13"/>
      <c r="E68" s="15"/>
      <c r="F68" s="36" t="b">
        <f t="shared" si="10"/>
        <v>0</v>
      </c>
      <c r="G68" s="7" t="s">
        <v>149</v>
      </c>
      <c r="H68" s="65">
        <v>1</v>
      </c>
      <c r="I68" s="65">
        <v>1</v>
      </c>
      <c r="J68" s="65">
        <v>1</v>
      </c>
      <c r="K68" s="65">
        <v>1</v>
      </c>
      <c r="L68" s="65">
        <v>1</v>
      </c>
      <c r="M68" s="65">
        <v>1</v>
      </c>
      <c r="N68" s="65">
        <v>1</v>
      </c>
      <c r="O68" s="38">
        <f t="shared" si="11"/>
        <v>7</v>
      </c>
      <c r="P68" s="39" t="b">
        <f t="shared" si="12"/>
        <v>1</v>
      </c>
      <c r="Q68" s="7" t="str">
        <f t="shared" si="13"/>
        <v>OK</v>
      </c>
      <c r="R68" s="21"/>
      <c r="S68" s="36" t="b">
        <f t="shared" si="14"/>
        <v>0</v>
      </c>
      <c r="T68" s="51" t="s">
        <v>147</v>
      </c>
      <c r="U68" s="40" t="s">
        <v>148</v>
      </c>
      <c r="V68" s="67"/>
    </row>
    <row r="69" spans="1:22" ht="12.75">
      <c r="A69" s="7">
        <v>68</v>
      </c>
      <c r="B69" s="60" t="s">
        <v>112</v>
      </c>
      <c r="C69" s="14"/>
      <c r="D69" s="13"/>
      <c r="E69" s="15"/>
      <c r="F69" s="36" t="b">
        <f t="shared" si="10"/>
        <v>0</v>
      </c>
      <c r="G69" s="7" t="s">
        <v>149</v>
      </c>
      <c r="H69" s="65">
        <v>1</v>
      </c>
      <c r="I69" s="65">
        <v>1</v>
      </c>
      <c r="J69" s="65">
        <v>1</v>
      </c>
      <c r="K69" s="65">
        <v>1</v>
      </c>
      <c r="L69" s="65">
        <v>1</v>
      </c>
      <c r="M69" s="65">
        <v>1</v>
      </c>
      <c r="N69" s="65">
        <v>1</v>
      </c>
      <c r="O69" s="38">
        <f t="shared" si="11"/>
        <v>7</v>
      </c>
      <c r="P69" s="39" t="b">
        <f t="shared" si="12"/>
        <v>1</v>
      </c>
      <c r="Q69" s="7" t="str">
        <f t="shared" si="13"/>
        <v>OK</v>
      </c>
      <c r="R69" s="21"/>
      <c r="S69" s="36" t="b">
        <f t="shared" si="14"/>
        <v>0</v>
      </c>
      <c r="T69" s="51" t="s">
        <v>147</v>
      </c>
      <c r="U69" s="40" t="s">
        <v>148</v>
      </c>
      <c r="V69" s="7"/>
    </row>
    <row r="70" spans="1:22" ht="12.75">
      <c r="A70" s="32">
        <v>69</v>
      </c>
      <c r="B70" s="60" t="s">
        <v>113</v>
      </c>
      <c r="C70" s="14"/>
      <c r="D70" s="13"/>
      <c r="E70" s="15"/>
      <c r="F70" s="36" t="b">
        <f t="shared" si="10"/>
        <v>0</v>
      </c>
      <c r="G70" s="7" t="s">
        <v>149</v>
      </c>
      <c r="H70" s="65">
        <v>1</v>
      </c>
      <c r="I70" s="65">
        <v>1</v>
      </c>
      <c r="J70" s="65">
        <v>1</v>
      </c>
      <c r="K70" s="65">
        <v>1</v>
      </c>
      <c r="L70" s="65">
        <v>1</v>
      </c>
      <c r="M70" s="65">
        <v>1</v>
      </c>
      <c r="N70" s="65">
        <v>1</v>
      </c>
      <c r="O70" s="38">
        <f t="shared" si="11"/>
        <v>7</v>
      </c>
      <c r="P70" s="39" t="b">
        <f t="shared" si="12"/>
        <v>1</v>
      </c>
      <c r="Q70" s="7" t="str">
        <f t="shared" si="13"/>
        <v>OK</v>
      </c>
      <c r="R70" s="21"/>
      <c r="S70" s="36" t="b">
        <f t="shared" si="14"/>
        <v>0</v>
      </c>
      <c r="T70" s="51" t="s">
        <v>147</v>
      </c>
      <c r="U70" s="40" t="s">
        <v>148</v>
      </c>
      <c r="V70" s="67"/>
    </row>
    <row r="71" spans="1:22" ht="12.75">
      <c r="A71" s="32">
        <v>70</v>
      </c>
      <c r="B71" s="60" t="s">
        <v>114</v>
      </c>
      <c r="C71" s="14">
        <v>46</v>
      </c>
      <c r="D71" s="13">
        <v>72</v>
      </c>
      <c r="E71" s="15"/>
      <c r="F71" s="36" t="b">
        <f t="shared" si="10"/>
        <v>1</v>
      </c>
      <c r="G71" s="7" t="str">
        <f>IF(F71=FALSE,"hiány","OK")</f>
        <v>OK</v>
      </c>
      <c r="H71" s="65">
        <v>1</v>
      </c>
      <c r="I71" s="65">
        <v>1</v>
      </c>
      <c r="J71" s="65">
        <v>1</v>
      </c>
      <c r="K71" s="65">
        <v>1</v>
      </c>
      <c r="L71" s="65">
        <v>1</v>
      </c>
      <c r="M71" s="65">
        <v>1</v>
      </c>
      <c r="N71" s="65">
        <v>1</v>
      </c>
      <c r="O71" s="38">
        <f t="shared" si="11"/>
        <v>7</v>
      </c>
      <c r="P71" s="39" t="b">
        <f t="shared" si="12"/>
        <v>1</v>
      </c>
      <c r="Q71" s="7" t="str">
        <f t="shared" si="13"/>
        <v>OK</v>
      </c>
      <c r="R71" s="21">
        <v>1</v>
      </c>
      <c r="S71" s="36" t="b">
        <f t="shared" si="14"/>
        <v>1</v>
      </c>
      <c r="T71" s="51" t="str">
        <f>IF(S71=FALSE,"nem vizsg","aláírás")</f>
        <v>aláírás</v>
      </c>
      <c r="U71" s="17"/>
      <c r="V71" s="7"/>
    </row>
    <row r="72" spans="1:22" ht="12.75">
      <c r="A72" s="7">
        <v>71</v>
      </c>
      <c r="B72" s="60" t="s">
        <v>115</v>
      </c>
      <c r="C72" s="14">
        <v>24</v>
      </c>
      <c r="D72" s="14">
        <v>32</v>
      </c>
      <c r="E72" s="15">
        <v>8</v>
      </c>
      <c r="F72" s="36" t="b">
        <f t="shared" si="10"/>
        <v>0</v>
      </c>
      <c r="G72" s="7" t="str">
        <f>IF(F72=FALSE,"hiány","OK")</f>
        <v>hiány</v>
      </c>
      <c r="H72" s="65">
        <v>1</v>
      </c>
      <c r="I72" s="65">
        <v>1</v>
      </c>
      <c r="J72" s="65">
        <v>1</v>
      </c>
      <c r="K72" s="65">
        <v>1</v>
      </c>
      <c r="L72" s="65">
        <v>1</v>
      </c>
      <c r="M72" s="65">
        <v>1</v>
      </c>
      <c r="N72" s="65">
        <v>1</v>
      </c>
      <c r="O72" s="38">
        <f t="shared" si="11"/>
        <v>7</v>
      </c>
      <c r="P72" s="39" t="b">
        <f t="shared" si="12"/>
        <v>1</v>
      </c>
      <c r="Q72" s="7" t="str">
        <f t="shared" si="13"/>
        <v>OK</v>
      </c>
      <c r="R72" s="21">
        <v>1</v>
      </c>
      <c r="S72" s="36" t="b">
        <f t="shared" si="14"/>
        <v>0</v>
      </c>
      <c r="T72" s="51" t="str">
        <f>IF(S72=FALSE,"nem vizsg","aláírás")</f>
        <v>nem vizsg</v>
      </c>
      <c r="U72" s="17"/>
      <c r="V72" s="7"/>
    </row>
    <row r="73" spans="1:22" ht="12.75">
      <c r="A73" s="32">
        <v>72</v>
      </c>
      <c r="B73" s="60" t="s">
        <v>116</v>
      </c>
      <c r="C73" s="14"/>
      <c r="D73" s="13"/>
      <c r="E73" s="15"/>
      <c r="F73" s="36" t="b">
        <f t="shared" si="10"/>
        <v>0</v>
      </c>
      <c r="G73" s="7" t="s">
        <v>151</v>
      </c>
      <c r="H73" s="65">
        <v>1</v>
      </c>
      <c r="I73" s="65">
        <v>1</v>
      </c>
      <c r="J73" s="65">
        <v>1</v>
      </c>
      <c r="K73" s="65">
        <v>1</v>
      </c>
      <c r="L73" s="65">
        <v>1</v>
      </c>
      <c r="M73" s="65">
        <v>1</v>
      </c>
      <c r="N73" s="65">
        <v>1</v>
      </c>
      <c r="O73" s="38">
        <f t="shared" si="11"/>
        <v>7</v>
      </c>
      <c r="P73" s="39" t="b">
        <f t="shared" si="12"/>
        <v>1</v>
      </c>
      <c r="Q73" s="7" t="str">
        <f t="shared" si="13"/>
        <v>OK</v>
      </c>
      <c r="R73" s="21"/>
      <c r="S73" s="36" t="b">
        <f t="shared" si="14"/>
        <v>0</v>
      </c>
      <c r="T73" s="51" t="s">
        <v>147</v>
      </c>
      <c r="U73" s="40" t="s">
        <v>148</v>
      </c>
      <c r="V73" s="67"/>
    </row>
    <row r="74" spans="1:22" ht="12.75">
      <c r="A74" s="32">
        <v>73</v>
      </c>
      <c r="B74" s="60" t="s">
        <v>117</v>
      </c>
      <c r="C74" s="14"/>
      <c r="D74" s="13"/>
      <c r="E74" s="15"/>
      <c r="F74" s="36" t="b">
        <f t="shared" si="10"/>
        <v>0</v>
      </c>
      <c r="G74" s="7" t="s">
        <v>151</v>
      </c>
      <c r="H74" s="65">
        <v>1</v>
      </c>
      <c r="I74" s="65">
        <v>1</v>
      </c>
      <c r="J74" s="65">
        <v>1</v>
      </c>
      <c r="K74" s="65">
        <v>1</v>
      </c>
      <c r="L74" s="65">
        <v>1</v>
      </c>
      <c r="M74" s="65">
        <v>1</v>
      </c>
      <c r="N74" s="65">
        <v>1</v>
      </c>
      <c r="O74" s="38">
        <f t="shared" si="11"/>
        <v>7</v>
      </c>
      <c r="P74" s="39" t="b">
        <f t="shared" si="12"/>
        <v>1</v>
      </c>
      <c r="Q74" s="7" t="str">
        <f t="shared" si="13"/>
        <v>OK</v>
      </c>
      <c r="R74" s="21"/>
      <c r="S74" s="36" t="b">
        <f t="shared" si="14"/>
        <v>0</v>
      </c>
      <c r="T74" s="51" t="s">
        <v>147</v>
      </c>
      <c r="U74" s="40" t="s">
        <v>148</v>
      </c>
      <c r="V74" s="7"/>
    </row>
    <row r="75" spans="1:22" ht="12.75">
      <c r="A75" s="7">
        <v>74</v>
      </c>
      <c r="B75" s="60" t="s">
        <v>118</v>
      </c>
      <c r="C75" s="14"/>
      <c r="D75" s="13"/>
      <c r="E75" s="15"/>
      <c r="F75" s="36" t="b">
        <f t="shared" si="10"/>
        <v>0</v>
      </c>
      <c r="G75" s="7" t="s">
        <v>151</v>
      </c>
      <c r="H75" s="65">
        <v>1</v>
      </c>
      <c r="I75" s="65">
        <v>1</v>
      </c>
      <c r="J75" s="65">
        <v>1</v>
      </c>
      <c r="K75" s="65">
        <v>1</v>
      </c>
      <c r="L75" s="65">
        <v>1</v>
      </c>
      <c r="M75" s="65">
        <v>1</v>
      </c>
      <c r="N75" s="65">
        <v>1</v>
      </c>
      <c r="O75" s="38">
        <f t="shared" si="11"/>
        <v>7</v>
      </c>
      <c r="P75" s="39" t="b">
        <f t="shared" si="12"/>
        <v>1</v>
      </c>
      <c r="Q75" s="7" t="str">
        <f t="shared" si="13"/>
        <v>OK</v>
      </c>
      <c r="R75" s="21"/>
      <c r="S75" s="36" t="b">
        <f t="shared" si="14"/>
        <v>0</v>
      </c>
      <c r="T75" s="51" t="s">
        <v>147</v>
      </c>
      <c r="U75" s="40" t="s">
        <v>148</v>
      </c>
      <c r="V75" s="67"/>
    </row>
    <row r="76" spans="1:22" ht="12.75">
      <c r="A76" s="32">
        <v>75</v>
      </c>
      <c r="B76" s="60" t="s">
        <v>119</v>
      </c>
      <c r="C76" s="14"/>
      <c r="D76" s="13"/>
      <c r="E76" s="15"/>
      <c r="F76" s="36" t="b">
        <f t="shared" si="10"/>
        <v>0</v>
      </c>
      <c r="G76" s="7" t="s">
        <v>151</v>
      </c>
      <c r="H76" s="65">
        <v>1</v>
      </c>
      <c r="I76" s="65">
        <v>1</v>
      </c>
      <c r="J76" s="65">
        <v>1</v>
      </c>
      <c r="K76" s="65">
        <v>1</v>
      </c>
      <c r="L76" s="65">
        <v>1</v>
      </c>
      <c r="M76" s="65">
        <v>1</v>
      </c>
      <c r="N76" s="65">
        <v>1</v>
      </c>
      <c r="O76" s="38">
        <f t="shared" si="11"/>
        <v>7</v>
      </c>
      <c r="P76" s="39" t="b">
        <f t="shared" si="12"/>
        <v>1</v>
      </c>
      <c r="Q76" s="7" t="str">
        <f t="shared" si="13"/>
        <v>OK</v>
      </c>
      <c r="R76" s="21"/>
      <c r="S76" s="36" t="b">
        <f t="shared" si="14"/>
        <v>0</v>
      </c>
      <c r="T76" s="51" t="s">
        <v>147</v>
      </c>
      <c r="U76" s="40" t="s">
        <v>148</v>
      </c>
      <c r="V76" s="7"/>
    </row>
    <row r="77" spans="1:22" ht="12.75">
      <c r="A77" s="32">
        <v>76</v>
      </c>
      <c r="B77" s="60" t="s">
        <v>120</v>
      </c>
      <c r="C77" s="14">
        <v>18</v>
      </c>
      <c r="D77" s="13">
        <v>54</v>
      </c>
      <c r="E77" s="15"/>
      <c r="F77" s="36" t="b">
        <f t="shared" si="10"/>
        <v>1</v>
      </c>
      <c r="G77" s="7" t="str">
        <f>IF(F77=FALSE,"hiány","OK")</f>
        <v>OK</v>
      </c>
      <c r="H77" s="65">
        <v>1</v>
      </c>
      <c r="I77" s="65">
        <v>1</v>
      </c>
      <c r="J77" s="65">
        <v>1</v>
      </c>
      <c r="K77" s="65">
        <v>1</v>
      </c>
      <c r="L77" s="65">
        <v>1</v>
      </c>
      <c r="M77" s="65">
        <v>1</v>
      </c>
      <c r="N77" s="65">
        <v>1</v>
      </c>
      <c r="O77" s="38">
        <f t="shared" si="11"/>
        <v>7</v>
      </c>
      <c r="P77" s="39" t="b">
        <f t="shared" si="12"/>
        <v>1</v>
      </c>
      <c r="Q77" s="7" t="str">
        <f t="shared" si="13"/>
        <v>OK</v>
      </c>
      <c r="R77" s="21">
        <v>1</v>
      </c>
      <c r="S77" s="36" t="b">
        <f t="shared" si="14"/>
        <v>1</v>
      </c>
      <c r="T77" s="51" t="str">
        <f>IF(S77=FALSE,"nem vizsg","aláírás")</f>
        <v>aláírás</v>
      </c>
      <c r="U77" s="17"/>
      <c r="V77" s="67"/>
    </row>
    <row r="78" spans="1:22" ht="12.75">
      <c r="A78" s="7">
        <v>77</v>
      </c>
      <c r="B78" s="60" t="s">
        <v>121</v>
      </c>
      <c r="C78" s="14"/>
      <c r="D78" s="13"/>
      <c r="E78" s="15"/>
      <c r="F78" s="36" t="b">
        <f t="shared" si="10"/>
        <v>0</v>
      </c>
      <c r="G78" s="7" t="s">
        <v>149</v>
      </c>
      <c r="H78" s="65">
        <v>1</v>
      </c>
      <c r="I78" s="65">
        <v>1</v>
      </c>
      <c r="J78" s="65">
        <v>1</v>
      </c>
      <c r="K78" s="65">
        <v>1</v>
      </c>
      <c r="L78" s="65">
        <v>1</v>
      </c>
      <c r="M78" s="65">
        <v>1</v>
      </c>
      <c r="N78" s="65">
        <v>1</v>
      </c>
      <c r="O78" s="38">
        <f t="shared" si="11"/>
        <v>7</v>
      </c>
      <c r="P78" s="39" t="b">
        <f t="shared" si="12"/>
        <v>1</v>
      </c>
      <c r="Q78" s="7" t="str">
        <f t="shared" si="13"/>
        <v>OK</v>
      </c>
      <c r="R78" s="21"/>
      <c r="S78" s="36" t="b">
        <f t="shared" si="14"/>
        <v>0</v>
      </c>
      <c r="T78" s="51" t="s">
        <v>147</v>
      </c>
      <c r="U78" s="40" t="s">
        <v>148</v>
      </c>
      <c r="V78" s="7"/>
    </row>
    <row r="79" spans="1:22" ht="12.75">
      <c r="A79" s="32">
        <v>78</v>
      </c>
      <c r="B79" s="60" t="s">
        <v>122</v>
      </c>
      <c r="C79" s="14"/>
      <c r="D79" s="13"/>
      <c r="E79" s="15"/>
      <c r="F79" s="36" t="b">
        <f t="shared" si="10"/>
        <v>0</v>
      </c>
      <c r="G79" s="7" t="s">
        <v>149</v>
      </c>
      <c r="H79" s="65">
        <v>1</v>
      </c>
      <c r="I79" s="65">
        <v>1</v>
      </c>
      <c r="J79" s="65">
        <v>1</v>
      </c>
      <c r="K79" s="65">
        <v>1</v>
      </c>
      <c r="L79" s="65">
        <v>1</v>
      </c>
      <c r="M79" s="65">
        <v>1</v>
      </c>
      <c r="N79" s="65">
        <v>1</v>
      </c>
      <c r="O79" s="38">
        <f t="shared" si="11"/>
        <v>7</v>
      </c>
      <c r="P79" s="39" t="b">
        <f t="shared" si="12"/>
        <v>1</v>
      </c>
      <c r="Q79" s="7" t="str">
        <f t="shared" si="13"/>
        <v>OK</v>
      </c>
      <c r="R79" s="21"/>
      <c r="S79" s="36" t="b">
        <f t="shared" si="14"/>
        <v>0</v>
      </c>
      <c r="T79" s="51" t="s">
        <v>147</v>
      </c>
      <c r="U79" s="40" t="s">
        <v>148</v>
      </c>
      <c r="V79" s="67"/>
    </row>
    <row r="80" spans="1:22" ht="12.75">
      <c r="A80" s="32">
        <v>79</v>
      </c>
      <c r="B80" s="60" t="s">
        <v>124</v>
      </c>
      <c r="C80" s="14"/>
      <c r="D80" s="13"/>
      <c r="E80" s="15"/>
      <c r="F80" s="36" t="b">
        <f t="shared" si="10"/>
        <v>0</v>
      </c>
      <c r="G80" s="7" t="s">
        <v>149</v>
      </c>
      <c r="H80" s="65">
        <v>1</v>
      </c>
      <c r="I80" s="65">
        <v>1</v>
      </c>
      <c r="J80" s="65">
        <v>1</v>
      </c>
      <c r="K80" s="65">
        <v>1</v>
      </c>
      <c r="L80" s="65">
        <v>1</v>
      </c>
      <c r="M80" s="65">
        <v>1</v>
      </c>
      <c r="N80" s="65">
        <v>1</v>
      </c>
      <c r="O80" s="38">
        <f t="shared" si="11"/>
        <v>7</v>
      </c>
      <c r="P80" s="39" t="b">
        <f t="shared" si="12"/>
        <v>1</v>
      </c>
      <c r="Q80" s="7" t="str">
        <f t="shared" si="13"/>
        <v>OK</v>
      </c>
      <c r="R80" s="21"/>
      <c r="S80" s="36" t="b">
        <f t="shared" si="14"/>
        <v>0</v>
      </c>
      <c r="T80" s="51" t="s">
        <v>147</v>
      </c>
      <c r="U80" s="40" t="s">
        <v>148</v>
      </c>
      <c r="V80" s="7"/>
    </row>
    <row r="81" spans="1:22" ht="12.75">
      <c r="A81" s="7">
        <v>80</v>
      </c>
      <c r="B81" s="60" t="s">
        <v>123</v>
      </c>
      <c r="C81" s="14"/>
      <c r="D81" s="13"/>
      <c r="E81" s="15"/>
      <c r="F81" s="36" t="b">
        <f t="shared" si="10"/>
        <v>0</v>
      </c>
      <c r="G81" s="7" t="s">
        <v>149</v>
      </c>
      <c r="H81" s="65">
        <v>1</v>
      </c>
      <c r="I81" s="65">
        <v>1</v>
      </c>
      <c r="J81" s="65">
        <v>1</v>
      </c>
      <c r="K81" s="65">
        <v>1</v>
      </c>
      <c r="L81" s="65">
        <v>1</v>
      </c>
      <c r="M81" s="65">
        <v>1</v>
      </c>
      <c r="N81" s="65">
        <v>1</v>
      </c>
      <c r="O81" s="38">
        <f t="shared" si="11"/>
        <v>7</v>
      </c>
      <c r="P81" s="39" t="b">
        <f t="shared" si="12"/>
        <v>1</v>
      </c>
      <c r="Q81" s="7" t="str">
        <f t="shared" si="13"/>
        <v>OK</v>
      </c>
      <c r="R81" s="21"/>
      <c r="S81" s="36" t="b">
        <f t="shared" si="14"/>
        <v>0</v>
      </c>
      <c r="T81" s="51" t="s">
        <v>147</v>
      </c>
      <c r="U81" s="40" t="s">
        <v>148</v>
      </c>
      <c r="V81" s="67"/>
    </row>
    <row r="82" spans="1:22" ht="12.75">
      <c r="A82" s="32">
        <v>81</v>
      </c>
      <c r="B82" s="60" t="s">
        <v>125</v>
      </c>
      <c r="C82" s="14"/>
      <c r="D82" s="13"/>
      <c r="E82" s="15"/>
      <c r="F82" s="36" t="b">
        <f t="shared" si="10"/>
        <v>0</v>
      </c>
      <c r="G82" s="7" t="s">
        <v>149</v>
      </c>
      <c r="H82" s="65">
        <v>1</v>
      </c>
      <c r="I82" s="65">
        <v>1</v>
      </c>
      <c r="J82" s="65">
        <v>1</v>
      </c>
      <c r="K82" s="65">
        <v>1</v>
      </c>
      <c r="L82" s="65">
        <v>1</v>
      </c>
      <c r="M82" s="65">
        <v>1</v>
      </c>
      <c r="N82" s="65">
        <v>1</v>
      </c>
      <c r="O82" s="38">
        <f t="shared" si="11"/>
        <v>7</v>
      </c>
      <c r="P82" s="39" t="b">
        <f t="shared" si="12"/>
        <v>1</v>
      </c>
      <c r="Q82" s="7" t="str">
        <f t="shared" si="13"/>
        <v>OK</v>
      </c>
      <c r="R82" s="21"/>
      <c r="S82" s="36" t="b">
        <f t="shared" si="14"/>
        <v>0</v>
      </c>
      <c r="T82" s="51" t="s">
        <v>147</v>
      </c>
      <c r="U82" s="40" t="s">
        <v>148</v>
      </c>
      <c r="V82" s="7"/>
    </row>
    <row r="83" spans="1:22" ht="12.75">
      <c r="A83" s="32">
        <v>82</v>
      </c>
      <c r="B83" s="60" t="s">
        <v>126</v>
      </c>
      <c r="C83" s="14"/>
      <c r="D83" s="13"/>
      <c r="E83" s="15"/>
      <c r="F83" s="36" t="b">
        <f t="shared" si="10"/>
        <v>0</v>
      </c>
      <c r="G83" s="7" t="s">
        <v>149</v>
      </c>
      <c r="H83" s="65">
        <v>1</v>
      </c>
      <c r="I83" s="65">
        <v>1</v>
      </c>
      <c r="J83" s="65">
        <v>1</v>
      </c>
      <c r="K83" s="65">
        <v>1</v>
      </c>
      <c r="L83" s="65">
        <v>1</v>
      </c>
      <c r="M83" s="65">
        <v>1</v>
      </c>
      <c r="N83" s="65">
        <v>1</v>
      </c>
      <c r="O83" s="38">
        <f t="shared" si="11"/>
        <v>7</v>
      </c>
      <c r="P83" s="39" t="b">
        <f t="shared" si="12"/>
        <v>1</v>
      </c>
      <c r="Q83" s="7" t="str">
        <f t="shared" si="13"/>
        <v>OK</v>
      </c>
      <c r="R83" s="21"/>
      <c r="S83" s="36" t="b">
        <f t="shared" si="14"/>
        <v>0</v>
      </c>
      <c r="T83" s="51" t="s">
        <v>147</v>
      </c>
      <c r="U83" s="40" t="s">
        <v>148</v>
      </c>
      <c r="V83" s="67"/>
    </row>
    <row r="84" spans="1:22" ht="12.75">
      <c r="A84" s="7">
        <v>83</v>
      </c>
      <c r="B84" s="60" t="s">
        <v>127</v>
      </c>
      <c r="C84" s="14"/>
      <c r="D84" s="13"/>
      <c r="E84" s="15"/>
      <c r="F84" s="36" t="b">
        <f t="shared" si="10"/>
        <v>0</v>
      </c>
      <c r="G84" s="7" t="s">
        <v>149</v>
      </c>
      <c r="H84" s="65">
        <v>1</v>
      </c>
      <c r="I84" s="65">
        <v>1</v>
      </c>
      <c r="J84" s="65">
        <v>1</v>
      </c>
      <c r="K84" s="65">
        <v>1</v>
      </c>
      <c r="L84" s="65">
        <v>1</v>
      </c>
      <c r="M84" s="65">
        <v>1</v>
      </c>
      <c r="N84" s="65">
        <v>1</v>
      </c>
      <c r="O84" s="38">
        <f t="shared" si="11"/>
        <v>7</v>
      </c>
      <c r="P84" s="39" t="b">
        <f t="shared" si="12"/>
        <v>1</v>
      </c>
      <c r="Q84" s="7" t="str">
        <f t="shared" si="13"/>
        <v>OK</v>
      </c>
      <c r="R84" s="21"/>
      <c r="S84" s="36" t="b">
        <f t="shared" si="14"/>
        <v>0</v>
      </c>
      <c r="T84" s="51" t="s">
        <v>147</v>
      </c>
      <c r="U84" s="40" t="s">
        <v>148</v>
      </c>
      <c r="V84" s="7"/>
    </row>
    <row r="85" spans="1:22" ht="12.75">
      <c r="A85" s="32">
        <v>84</v>
      </c>
      <c r="B85" s="60" t="s">
        <v>128</v>
      </c>
      <c r="C85" s="14"/>
      <c r="D85" s="13"/>
      <c r="E85" s="15"/>
      <c r="F85" s="36" t="b">
        <f t="shared" si="10"/>
        <v>0</v>
      </c>
      <c r="G85" s="7" t="s">
        <v>149</v>
      </c>
      <c r="H85" s="65">
        <v>1</v>
      </c>
      <c r="I85" s="65">
        <v>1</v>
      </c>
      <c r="J85" s="65">
        <v>1</v>
      </c>
      <c r="K85" s="65">
        <v>1</v>
      </c>
      <c r="L85" s="65">
        <v>1</v>
      </c>
      <c r="M85" s="65">
        <v>1</v>
      </c>
      <c r="N85" s="65">
        <v>1</v>
      </c>
      <c r="O85" s="38">
        <f t="shared" si="11"/>
        <v>7</v>
      </c>
      <c r="P85" s="39" t="b">
        <f t="shared" si="12"/>
        <v>1</v>
      </c>
      <c r="Q85" s="7" t="str">
        <f t="shared" si="13"/>
        <v>OK</v>
      </c>
      <c r="R85" s="21"/>
      <c r="S85" s="36" t="b">
        <f t="shared" si="14"/>
        <v>0</v>
      </c>
      <c r="T85" s="51" t="s">
        <v>147</v>
      </c>
      <c r="U85" s="40" t="s">
        <v>148</v>
      </c>
      <c r="V85" s="67"/>
    </row>
    <row r="86" spans="1:22" ht="12.75">
      <c r="A86" s="32">
        <v>85</v>
      </c>
      <c r="B86" s="60" t="s">
        <v>129</v>
      </c>
      <c r="C86" s="14">
        <v>43</v>
      </c>
      <c r="D86" s="13">
        <v>52</v>
      </c>
      <c r="E86" s="15"/>
      <c r="F86" s="36" t="b">
        <f t="shared" si="10"/>
        <v>1</v>
      </c>
      <c r="G86" s="7" t="str">
        <f>IF(F86=FALSE,"hiány","OK")</f>
        <v>OK</v>
      </c>
      <c r="H86" s="65">
        <v>1</v>
      </c>
      <c r="I86" s="65">
        <v>1</v>
      </c>
      <c r="J86" s="65">
        <v>1</v>
      </c>
      <c r="K86" s="65">
        <v>1</v>
      </c>
      <c r="L86" s="65">
        <v>1</v>
      </c>
      <c r="M86" s="65">
        <v>1</v>
      </c>
      <c r="N86" s="65">
        <v>1</v>
      </c>
      <c r="O86" s="38">
        <f t="shared" si="11"/>
        <v>7</v>
      </c>
      <c r="P86" s="39" t="b">
        <f t="shared" si="12"/>
        <v>1</v>
      </c>
      <c r="Q86" s="7" t="str">
        <f t="shared" si="13"/>
        <v>OK</v>
      </c>
      <c r="R86" s="21">
        <v>1</v>
      </c>
      <c r="S86" s="36" t="b">
        <f t="shared" si="14"/>
        <v>1</v>
      </c>
      <c r="T86" s="51" t="str">
        <f>IF(S86=FALSE,"nem vizsg","aláírás")</f>
        <v>aláírás</v>
      </c>
      <c r="U86" s="17"/>
      <c r="V86" s="7"/>
    </row>
    <row r="87" spans="1:22" ht="12.75">
      <c r="A87" s="7">
        <v>86</v>
      </c>
      <c r="B87" s="60" t="s">
        <v>131</v>
      </c>
      <c r="C87" s="14"/>
      <c r="D87" s="13"/>
      <c r="E87" s="15"/>
      <c r="F87" s="36" t="b">
        <f t="shared" si="10"/>
        <v>0</v>
      </c>
      <c r="G87" s="7" t="s">
        <v>149</v>
      </c>
      <c r="H87" s="65">
        <v>1</v>
      </c>
      <c r="I87" s="65">
        <v>1</v>
      </c>
      <c r="J87" s="65">
        <v>1</v>
      </c>
      <c r="K87" s="65">
        <v>1</v>
      </c>
      <c r="L87" s="65">
        <v>1</v>
      </c>
      <c r="M87" s="65">
        <v>1</v>
      </c>
      <c r="N87" s="65">
        <v>1</v>
      </c>
      <c r="O87" s="38">
        <f t="shared" si="11"/>
        <v>7</v>
      </c>
      <c r="P87" s="39" t="b">
        <f t="shared" si="12"/>
        <v>1</v>
      </c>
      <c r="Q87" s="7" t="str">
        <f t="shared" si="13"/>
        <v>OK</v>
      </c>
      <c r="R87" s="21"/>
      <c r="S87" s="36" t="b">
        <f t="shared" si="14"/>
        <v>0</v>
      </c>
      <c r="T87" s="51" t="s">
        <v>147</v>
      </c>
      <c r="U87" s="40" t="s">
        <v>148</v>
      </c>
      <c r="V87" s="67"/>
    </row>
    <row r="88" spans="1:22" ht="12.75">
      <c r="A88" s="32">
        <v>87</v>
      </c>
      <c r="B88" s="60" t="s">
        <v>130</v>
      </c>
      <c r="C88" s="14"/>
      <c r="D88" s="13"/>
      <c r="E88" s="15"/>
      <c r="F88" s="36" t="b">
        <f t="shared" si="10"/>
        <v>0</v>
      </c>
      <c r="G88" s="7" t="s">
        <v>149</v>
      </c>
      <c r="H88" s="65">
        <v>1</v>
      </c>
      <c r="I88" s="65">
        <v>1</v>
      </c>
      <c r="J88" s="65">
        <v>1</v>
      </c>
      <c r="K88" s="65">
        <v>1</v>
      </c>
      <c r="L88" s="65">
        <v>1</v>
      </c>
      <c r="M88" s="65">
        <v>1</v>
      </c>
      <c r="N88" s="65">
        <v>1</v>
      </c>
      <c r="O88" s="38">
        <f t="shared" si="11"/>
        <v>7</v>
      </c>
      <c r="P88" s="39" t="b">
        <f t="shared" si="12"/>
        <v>1</v>
      </c>
      <c r="Q88" s="7" t="str">
        <f t="shared" si="13"/>
        <v>OK</v>
      </c>
      <c r="R88" s="21"/>
      <c r="S88" s="36" t="b">
        <f t="shared" si="14"/>
        <v>0</v>
      </c>
      <c r="T88" s="51" t="str">
        <f>IF(S88=FALSE,"nem vizsg","aláírás")</f>
        <v>nem vizsg</v>
      </c>
      <c r="U88" s="17"/>
      <c r="V88" s="7"/>
    </row>
    <row r="89" spans="1:22" ht="12.75">
      <c r="A89" s="32">
        <v>88</v>
      </c>
      <c r="B89" s="60" t="s">
        <v>139</v>
      </c>
      <c r="C89" s="14"/>
      <c r="D89" s="13"/>
      <c r="E89" s="15"/>
      <c r="F89" s="36" t="b">
        <f t="shared" si="10"/>
        <v>0</v>
      </c>
      <c r="G89" s="7" t="s">
        <v>149</v>
      </c>
      <c r="H89" s="65">
        <v>1</v>
      </c>
      <c r="I89" s="65">
        <v>1</v>
      </c>
      <c r="J89" s="65">
        <v>1</v>
      </c>
      <c r="K89" s="65">
        <v>1</v>
      </c>
      <c r="L89" s="65">
        <v>1</v>
      </c>
      <c r="M89" s="65">
        <v>1</v>
      </c>
      <c r="N89" s="65">
        <v>1</v>
      </c>
      <c r="O89" s="38">
        <f t="shared" si="11"/>
        <v>7</v>
      </c>
      <c r="P89" s="39" t="b">
        <f t="shared" si="12"/>
        <v>1</v>
      </c>
      <c r="Q89" s="7" t="str">
        <f t="shared" si="13"/>
        <v>OK</v>
      </c>
      <c r="R89" s="21"/>
      <c r="S89" s="36" t="b">
        <f t="shared" si="14"/>
        <v>0</v>
      </c>
      <c r="T89" s="51" t="str">
        <f>IF(S89=FALSE,"nem vizsg","aláírás")</f>
        <v>nem vizsg</v>
      </c>
      <c r="U89" s="16"/>
      <c r="V89" s="67"/>
    </row>
    <row r="90" spans="1:22" ht="12.75">
      <c r="A90" s="7">
        <v>89</v>
      </c>
      <c r="B90" s="60" t="s">
        <v>132</v>
      </c>
      <c r="C90" s="14">
        <v>41</v>
      </c>
      <c r="D90" s="13">
        <v>26</v>
      </c>
      <c r="E90" s="15">
        <v>30</v>
      </c>
      <c r="F90" s="36" t="b">
        <f t="shared" si="10"/>
        <v>0</v>
      </c>
      <c r="G90" s="7" t="str">
        <f aca="true" t="shared" si="15" ref="G90:G96">IF(F90=FALSE,"hiány","OK")</f>
        <v>hiány</v>
      </c>
      <c r="H90" s="65">
        <v>1</v>
      </c>
      <c r="I90" s="65">
        <v>1</v>
      </c>
      <c r="J90" s="65">
        <v>1</v>
      </c>
      <c r="K90" s="65">
        <v>1</v>
      </c>
      <c r="L90" s="65">
        <v>1</v>
      </c>
      <c r="M90" s="65">
        <v>1</v>
      </c>
      <c r="N90" s="65">
        <v>1</v>
      </c>
      <c r="O90" s="38">
        <f t="shared" si="11"/>
        <v>7</v>
      </c>
      <c r="P90" s="39" t="b">
        <f t="shared" si="12"/>
        <v>1</v>
      </c>
      <c r="Q90" s="7" t="str">
        <f t="shared" si="13"/>
        <v>OK</v>
      </c>
      <c r="R90" s="21">
        <v>1</v>
      </c>
      <c r="S90" s="36" t="b">
        <f t="shared" si="14"/>
        <v>0</v>
      </c>
      <c r="T90" s="51" t="str">
        <f>IF(S90=FALSE,"nem vizsg","aláírás")</f>
        <v>nem vizsg</v>
      </c>
      <c r="U90" s="17"/>
      <c r="V90" s="7"/>
    </row>
    <row r="91" spans="1:22" ht="12.75">
      <c r="A91" s="32">
        <v>90</v>
      </c>
      <c r="B91" s="60" t="s">
        <v>133</v>
      </c>
      <c r="C91" s="14"/>
      <c r="D91" s="13"/>
      <c r="E91" s="15"/>
      <c r="F91" s="36" t="b">
        <f t="shared" si="10"/>
        <v>0</v>
      </c>
      <c r="G91" s="7" t="s">
        <v>149</v>
      </c>
      <c r="H91" s="65">
        <v>1</v>
      </c>
      <c r="I91" s="65">
        <v>1</v>
      </c>
      <c r="J91" s="65">
        <v>1</v>
      </c>
      <c r="K91" s="65">
        <v>1</v>
      </c>
      <c r="L91" s="65">
        <v>1</v>
      </c>
      <c r="M91" s="65">
        <v>1</v>
      </c>
      <c r="N91" s="65">
        <v>1</v>
      </c>
      <c r="O91" s="38">
        <f t="shared" si="11"/>
        <v>7</v>
      </c>
      <c r="P91" s="39" t="b">
        <f t="shared" si="12"/>
        <v>1</v>
      </c>
      <c r="Q91" s="7" t="str">
        <f t="shared" si="13"/>
        <v>OK</v>
      </c>
      <c r="R91" s="21"/>
      <c r="S91" s="36" t="b">
        <f t="shared" si="14"/>
        <v>0</v>
      </c>
      <c r="T91" s="51" t="s">
        <v>147</v>
      </c>
      <c r="U91" s="40" t="s">
        <v>148</v>
      </c>
      <c r="V91" s="67"/>
    </row>
    <row r="92" spans="1:22" ht="12.75">
      <c r="A92" s="32">
        <v>91</v>
      </c>
      <c r="B92" s="60" t="s">
        <v>134</v>
      </c>
      <c r="C92" s="14"/>
      <c r="D92" s="13"/>
      <c r="E92" s="15"/>
      <c r="F92" s="36" t="b">
        <f t="shared" si="10"/>
        <v>0</v>
      </c>
      <c r="G92" s="7" t="str">
        <f t="shared" si="15"/>
        <v>hiány</v>
      </c>
      <c r="H92" s="65">
        <v>1</v>
      </c>
      <c r="I92" s="65">
        <v>1</v>
      </c>
      <c r="J92" s="65">
        <v>1</v>
      </c>
      <c r="K92" s="65">
        <v>1</v>
      </c>
      <c r="L92" s="65">
        <v>1</v>
      </c>
      <c r="M92" s="65">
        <v>1</v>
      </c>
      <c r="N92" s="65">
        <v>1</v>
      </c>
      <c r="O92" s="38">
        <f t="shared" si="11"/>
        <v>7</v>
      </c>
      <c r="P92" s="39" t="b">
        <f t="shared" si="12"/>
        <v>1</v>
      </c>
      <c r="Q92" s="7" t="str">
        <f t="shared" si="13"/>
        <v>OK</v>
      </c>
      <c r="R92" s="21"/>
      <c r="S92" s="36" t="b">
        <f t="shared" si="14"/>
        <v>0</v>
      </c>
      <c r="T92" s="51" t="str">
        <f>IF(S92=FALSE,"nem vizsg","aláírás")</f>
        <v>nem vizsg</v>
      </c>
      <c r="U92" s="17"/>
      <c r="V92" s="7"/>
    </row>
    <row r="93" spans="1:22" ht="12.75">
      <c r="A93" s="7">
        <v>92</v>
      </c>
      <c r="B93" s="60" t="s">
        <v>135</v>
      </c>
      <c r="C93" s="14"/>
      <c r="D93" s="13"/>
      <c r="E93" s="15"/>
      <c r="F93" s="36" t="b">
        <f t="shared" si="10"/>
        <v>0</v>
      </c>
      <c r="G93" s="7" t="s">
        <v>149</v>
      </c>
      <c r="H93" s="65">
        <v>1</v>
      </c>
      <c r="I93" s="65">
        <v>1</v>
      </c>
      <c r="J93" s="65">
        <v>1</v>
      </c>
      <c r="K93" s="65">
        <v>1</v>
      </c>
      <c r="L93" s="65">
        <v>1</v>
      </c>
      <c r="M93" s="65">
        <v>1</v>
      </c>
      <c r="N93" s="65">
        <v>1</v>
      </c>
      <c r="O93" s="38">
        <f t="shared" si="11"/>
        <v>7</v>
      </c>
      <c r="P93" s="39" t="b">
        <f t="shared" si="12"/>
        <v>1</v>
      </c>
      <c r="Q93" s="7" t="str">
        <f t="shared" si="13"/>
        <v>OK</v>
      </c>
      <c r="R93" s="21"/>
      <c r="S93" s="36" t="b">
        <f t="shared" si="14"/>
        <v>0</v>
      </c>
      <c r="T93" s="51" t="s">
        <v>147</v>
      </c>
      <c r="U93" s="40" t="s">
        <v>148</v>
      </c>
      <c r="V93" s="67"/>
    </row>
    <row r="94" spans="1:22" ht="12.75">
      <c r="A94" s="32">
        <v>93</v>
      </c>
      <c r="B94" s="60" t="s">
        <v>136</v>
      </c>
      <c r="C94" s="14">
        <v>64</v>
      </c>
      <c r="D94" s="13"/>
      <c r="E94" s="15"/>
      <c r="F94" s="36" t="b">
        <f t="shared" si="10"/>
        <v>1</v>
      </c>
      <c r="G94" s="7" t="str">
        <f t="shared" si="15"/>
        <v>OK</v>
      </c>
      <c r="H94" s="65">
        <v>1</v>
      </c>
      <c r="I94" s="65">
        <v>1</v>
      </c>
      <c r="J94" s="65">
        <v>1</v>
      </c>
      <c r="K94" s="65">
        <v>1</v>
      </c>
      <c r="L94" s="65">
        <v>1</v>
      </c>
      <c r="M94" s="65">
        <v>1</v>
      </c>
      <c r="N94" s="65">
        <v>1</v>
      </c>
      <c r="O94" s="38">
        <f t="shared" si="11"/>
        <v>7</v>
      </c>
      <c r="P94" s="39" t="b">
        <f t="shared" si="12"/>
        <v>1</v>
      </c>
      <c r="Q94" s="7" t="str">
        <f t="shared" si="13"/>
        <v>OK</v>
      </c>
      <c r="R94" s="21">
        <v>1</v>
      </c>
      <c r="S94" s="36" t="b">
        <f t="shared" si="14"/>
        <v>1</v>
      </c>
      <c r="T94" s="51" t="str">
        <f>IF(S94=FALSE,"nem vizsg","aláírás")</f>
        <v>aláírás</v>
      </c>
      <c r="U94" s="17"/>
      <c r="V94" s="7"/>
    </row>
    <row r="95" spans="1:22" ht="12.75">
      <c r="A95" s="32">
        <v>94</v>
      </c>
      <c r="B95" s="60" t="s">
        <v>137</v>
      </c>
      <c r="C95" s="14"/>
      <c r="D95" s="13"/>
      <c r="E95" s="15"/>
      <c r="F95" s="36" t="b">
        <f t="shared" si="10"/>
        <v>0</v>
      </c>
      <c r="G95" s="7" t="s">
        <v>149</v>
      </c>
      <c r="H95" s="65">
        <v>1</v>
      </c>
      <c r="I95" s="65">
        <v>1</v>
      </c>
      <c r="J95" s="65">
        <v>1</v>
      </c>
      <c r="K95" s="65">
        <v>1</v>
      </c>
      <c r="L95" s="65">
        <v>1</v>
      </c>
      <c r="M95" s="65">
        <v>1</v>
      </c>
      <c r="N95" s="65">
        <v>1</v>
      </c>
      <c r="O95" s="38">
        <f t="shared" si="11"/>
        <v>7</v>
      </c>
      <c r="P95" s="39" t="b">
        <f t="shared" si="12"/>
        <v>1</v>
      </c>
      <c r="Q95" s="7" t="str">
        <f t="shared" si="13"/>
        <v>OK</v>
      </c>
      <c r="R95" s="21"/>
      <c r="S95" s="36" t="b">
        <f t="shared" si="14"/>
        <v>0</v>
      </c>
      <c r="T95" s="51" t="s">
        <v>147</v>
      </c>
      <c r="U95" s="40" t="s">
        <v>148</v>
      </c>
      <c r="V95" s="67"/>
    </row>
    <row r="96" spans="1:22" ht="12.75">
      <c r="A96" s="7">
        <v>95</v>
      </c>
      <c r="B96" s="60" t="s">
        <v>138</v>
      </c>
      <c r="C96" s="14"/>
      <c r="D96" s="13"/>
      <c r="E96" s="15"/>
      <c r="F96" s="36" t="b">
        <f t="shared" si="10"/>
        <v>0</v>
      </c>
      <c r="G96" s="7" t="str">
        <f t="shared" si="15"/>
        <v>hiány</v>
      </c>
      <c r="H96" s="14">
        <v>1</v>
      </c>
      <c r="I96" s="13">
        <v>1</v>
      </c>
      <c r="J96" s="24">
        <v>1</v>
      </c>
      <c r="K96" s="24">
        <v>1</v>
      </c>
      <c r="L96" s="13"/>
      <c r="M96" s="34"/>
      <c r="N96" s="13"/>
      <c r="O96" s="38">
        <f t="shared" si="11"/>
        <v>4</v>
      </c>
      <c r="P96" s="39" t="b">
        <f t="shared" si="12"/>
        <v>0</v>
      </c>
      <c r="Q96" s="7" t="str">
        <f t="shared" si="13"/>
        <v>hiány</v>
      </c>
      <c r="R96" s="21"/>
      <c r="S96" s="36" t="b">
        <f t="shared" si="14"/>
        <v>0</v>
      </c>
      <c r="T96" s="51" t="str">
        <f>IF(S96=FALSE,"nem vizsg","aláírás")</f>
        <v>nem vizsg</v>
      </c>
      <c r="U96" s="17"/>
      <c r="V96" s="7"/>
    </row>
    <row r="97" spans="1:21" ht="12.75">
      <c r="A97" s="7"/>
      <c r="B97" s="53" t="s">
        <v>28</v>
      </c>
      <c r="C97" s="20"/>
      <c r="D97" s="20"/>
      <c r="E97" s="20"/>
      <c r="F97" s="61"/>
      <c r="G97" s="63"/>
      <c r="H97" s="20">
        <f>+COUNTIF(H2:H96,"=1")</f>
        <v>95</v>
      </c>
      <c r="I97" s="20">
        <f>+COUNTIF(I2:I96,"=1")</f>
        <v>95</v>
      </c>
      <c r="J97" s="20">
        <f>+COUNTIF(J2:J96,"=1")</f>
        <v>95</v>
      </c>
      <c r="K97" s="20">
        <f>+COUNTIF(K2:K96,"=1")</f>
        <v>95</v>
      </c>
      <c r="L97" s="20">
        <f>+COUNTIF(L2:L96,"=1")</f>
        <v>94</v>
      </c>
      <c r="M97" s="20">
        <f>+COUNTIF(M2:M96,"=1")</f>
        <v>94</v>
      </c>
      <c r="N97" s="20">
        <f>+COUNTIF(N2:N96,"=1")</f>
        <v>94</v>
      </c>
      <c r="O97" s="20">
        <f>+COUNTIF(O2:O96,"=1")</f>
        <v>0</v>
      </c>
      <c r="P97" s="20">
        <f>+COUNTIF(P2:P96,"=1")</f>
        <v>0</v>
      </c>
      <c r="Q97" s="20"/>
      <c r="R97" s="20">
        <f>+COUNTIF(R2:R96,"=1")</f>
        <v>19</v>
      </c>
      <c r="S97" s="28"/>
      <c r="T97" s="13"/>
      <c r="U97" s="22"/>
    </row>
    <row r="98" spans="1:21" ht="12.75">
      <c r="A98" s="7"/>
      <c r="B98" s="53" t="s">
        <v>29</v>
      </c>
      <c r="C98" s="14"/>
      <c r="D98" s="13"/>
      <c r="E98" s="13"/>
      <c r="F98" s="62"/>
      <c r="G98" s="7"/>
      <c r="H98" s="14">
        <f>+COUNT(H2:H96)</f>
        <v>95</v>
      </c>
      <c r="I98" s="13">
        <f>+COUNT(I2:I96)</f>
        <v>95</v>
      </c>
      <c r="J98" s="13">
        <f>+COUNT(J2:J96)</f>
        <v>95</v>
      </c>
      <c r="K98" s="13">
        <f>+COUNT(K2:K96)</f>
        <v>95</v>
      </c>
      <c r="L98" s="13">
        <f>+COUNT(L2:L96)</f>
        <v>94</v>
      </c>
      <c r="M98" s="13">
        <f>+COUNT(M2:M96)</f>
        <v>94</v>
      </c>
      <c r="N98" s="13">
        <f>+COUNT(N2:N96)</f>
        <v>94</v>
      </c>
      <c r="O98" s="13">
        <f>+COUNT(O2:O96)</f>
        <v>95</v>
      </c>
      <c r="P98" s="13">
        <f>+COUNT(P2:P96)</f>
        <v>0</v>
      </c>
      <c r="Q98" s="13"/>
      <c r="R98" s="13">
        <f>+COUNT(R2:R96)</f>
        <v>19</v>
      </c>
      <c r="S98" s="28"/>
      <c r="T98" s="13"/>
      <c r="U98" s="23"/>
    </row>
    <row r="99" spans="1:21" ht="12.75">
      <c r="A99" s="7"/>
      <c r="B99" s="53" t="s">
        <v>30</v>
      </c>
      <c r="C99" s="14"/>
      <c r="D99" s="13"/>
      <c r="E99" s="13"/>
      <c r="F99" s="62"/>
      <c r="G99" s="64"/>
      <c r="H99" s="14">
        <f aca="true" t="shared" si="16" ref="H99:P99">+H98-H97</f>
        <v>0</v>
      </c>
      <c r="I99" s="13">
        <f t="shared" si="16"/>
        <v>0</v>
      </c>
      <c r="J99" s="24">
        <f t="shared" si="16"/>
        <v>0</v>
      </c>
      <c r="K99" s="24">
        <f t="shared" si="16"/>
        <v>0</v>
      </c>
      <c r="L99" s="13">
        <f t="shared" si="16"/>
        <v>0</v>
      </c>
      <c r="M99" s="13">
        <f t="shared" si="16"/>
        <v>0</v>
      </c>
      <c r="N99" s="13">
        <f t="shared" si="16"/>
        <v>0</v>
      </c>
      <c r="O99" s="13">
        <f t="shared" si="16"/>
        <v>95</v>
      </c>
      <c r="P99" s="13">
        <f t="shared" si="16"/>
        <v>0</v>
      </c>
      <c r="Q99" s="13"/>
      <c r="R99" s="13">
        <f>+R98-R97</f>
        <v>0</v>
      </c>
      <c r="S99" s="28"/>
      <c r="T99" s="13"/>
      <c r="U99" s="19"/>
    </row>
    <row r="101" spans="3:4" ht="12.75">
      <c r="C101" s="10">
        <f>SUM(C2:C96)</f>
        <v>769</v>
      </c>
      <c r="D101" s="10">
        <f>SUM(D2:D96)</f>
        <v>583</v>
      </c>
    </row>
    <row r="102" spans="2:4" ht="12.75">
      <c r="B102" s="68" t="s">
        <v>142</v>
      </c>
      <c r="C102" s="10">
        <f>COUNT(C2:C96)</f>
        <v>18</v>
      </c>
      <c r="D102" s="10">
        <f>COUNT(D2:D96)</f>
        <v>12</v>
      </c>
    </row>
    <row r="103" spans="2:4" ht="12.75">
      <c r="B103" s="68" t="s">
        <v>143</v>
      </c>
      <c r="C103" s="10">
        <f>C101/C102</f>
        <v>42.72222222222222</v>
      </c>
      <c r="D103" s="10">
        <f>D101/D102</f>
        <v>48.583333333333336</v>
      </c>
    </row>
    <row r="105" spans="3:21" ht="12.75">
      <c r="C105" s="10">
        <f>+COUNTIF(C2:C96,"&lt;50")</f>
        <v>12</v>
      </c>
      <c r="D105" s="10">
        <f>+COUNTIF(D2:D96,"&lt;50")</f>
        <v>5</v>
      </c>
      <c r="Q105" s="31" t="s">
        <v>152</v>
      </c>
      <c r="T105" s="51" t="s">
        <v>147</v>
      </c>
      <c r="U105" s="40" t="s">
        <v>148</v>
      </c>
    </row>
    <row r="107" spans="2:21" ht="12.75">
      <c r="B107" s="52" t="s">
        <v>140</v>
      </c>
      <c r="C107" s="66">
        <v>0.57</v>
      </c>
      <c r="T107" s="51" t="s">
        <v>147</v>
      </c>
      <c r="U107" s="40" t="s">
        <v>148</v>
      </c>
    </row>
    <row r="108" spans="2:3" ht="12.75">
      <c r="B108" s="52" t="s">
        <v>141</v>
      </c>
      <c r="C108" s="66">
        <v>0.62</v>
      </c>
    </row>
    <row r="109" ht="12.75">
      <c r="C109" s="66"/>
    </row>
    <row r="111" ht="12.75">
      <c r="B111" s="68"/>
    </row>
    <row r="112" ht="12.75">
      <c r="D112" s="72"/>
    </row>
    <row r="113" ht="12.75">
      <c r="B113" s="68"/>
    </row>
    <row r="116" ht="12.75">
      <c r="B116" s="68"/>
    </row>
  </sheetData>
  <printOptions gridLines="1" horizontalCentered="1"/>
  <pageMargins left="0.1968503937007874" right="0.2755905511811024" top="1.36" bottom="0.63" header="0.78" footer="0.25"/>
  <pageSetup horizontalDpi="360" verticalDpi="360" orientation="landscape" paperSize="9" r:id="rId1"/>
  <headerFooter alignWithMargins="0">
    <oddHeader>&amp;L&amp;"Arial,Félkövér"&amp;14Vegyipari Géptan&amp;16 &amp;"Arial,Félkövér dőlt"&amp;14(BSC tanterv)&amp;R&amp;"Arial,Félkövér"&amp;12 2006/2007 tanév  őszi félév</oddHeader>
    <oddFooter>&amp;L&amp;8&amp;F&amp;C&amp;8- &amp;P -&amp;R&amp;8Lukenics Jánosné dr.
&amp;D.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lukenicsne</cp:lastModifiedBy>
  <cp:lastPrinted>2006-11-14T10:16:03Z</cp:lastPrinted>
  <dcterms:created xsi:type="dcterms:W3CDTF">2000-02-17T12:28:00Z</dcterms:created>
  <dcterms:modified xsi:type="dcterms:W3CDTF">2007-06-05T09:12:32Z</dcterms:modified>
  <cp:category/>
  <cp:version/>
  <cp:contentType/>
  <cp:contentStatus/>
</cp:coreProperties>
</file>